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14"/>
  <workbookPr codeName="ThisWorkbook" defaultThemeVersion="124226"/>
  <xr:revisionPtr revIDLastSave="0" documentId="8_{72CD1868-F1FB-407C-8786-B818D9255C58}" xr6:coauthVersionLast="45" xr6:coauthVersionMax="45" xr10:uidLastSave="{00000000-0000-0000-0000-000000000000}"/>
  <bookViews>
    <workbookView xWindow="-98" yWindow="-98" windowWidth="20715" windowHeight="13276" tabRatio="735" firstSheet="5" activeTab="5" xr2:uid="{00000000-000D-0000-FFFF-FFFF00000000}"/>
  </bookViews>
  <sheets>
    <sheet name="Report Details" sheetId="37" r:id="rId1"/>
    <sheet name="Budget (Other income)" sheetId="38" r:id="rId2"/>
    <sheet name="Budget (CLSP + Projects)" sheetId="1" r:id="rId3"/>
    <sheet name="FR1 CLSP+P" sheetId="8" r:id="rId4"/>
    <sheet name="FR2 CLSP+P " sheetId="44" r:id="rId5"/>
    <sheet name="FR1+2 Other Income" sheetId="39" r:id="rId6"/>
    <sheet name="Consolidated Reports" sheetId="43" r:id="rId7"/>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39" l="1"/>
  <c r="C4" i="39" l="1"/>
  <c r="C3" i="39"/>
  <c r="C2" i="39"/>
  <c r="B4" i="39"/>
  <c r="B3" i="39"/>
  <c r="C59" i="44" l="1"/>
  <c r="C60" i="44"/>
  <c r="C61" i="44"/>
  <c r="C58" i="44"/>
  <c r="G50" i="1" l="1"/>
  <c r="G30" i="1"/>
  <c r="G21" i="1"/>
  <c r="G23" i="1" s="1"/>
  <c r="O63" i="1"/>
  <c r="L2" i="8"/>
  <c r="P61" i="43" l="1"/>
  <c r="E60" i="44" s="1"/>
  <c r="G52" i="1"/>
  <c r="G60" i="1" s="1"/>
  <c r="G61" i="1" s="1"/>
  <c r="AO55" i="44"/>
  <c r="AO54" i="44"/>
  <c r="AO47" i="44"/>
  <c r="AO46" i="44"/>
  <c r="AO45" i="44"/>
  <c r="AO44" i="44"/>
  <c r="AO43" i="44"/>
  <c r="AO42" i="44"/>
  <c r="AO41" i="44"/>
  <c r="AO40" i="44"/>
  <c r="AO39" i="44"/>
  <c r="AO38" i="44"/>
  <c r="AO37" i="44"/>
  <c r="AO36" i="44"/>
  <c r="AO35" i="44"/>
  <c r="AO34" i="44"/>
  <c r="AO33" i="44"/>
  <c r="AO32" i="44"/>
  <c r="AO31" i="44"/>
  <c r="AO30" i="44"/>
  <c r="AO28" i="44"/>
  <c r="AO27" i="44"/>
  <c r="AO26" i="44"/>
  <c r="AO25" i="44"/>
  <c r="AO17" i="44"/>
  <c r="AO16" i="44"/>
  <c r="AO15" i="44"/>
  <c r="AO14" i="44"/>
  <c r="AO13" i="44"/>
  <c r="AO12" i="44"/>
  <c r="E48" i="44"/>
  <c r="E50" i="44" s="1"/>
  <c r="AO50" i="44" s="1"/>
  <c r="E28" i="44"/>
  <c r="S5" i="8"/>
  <c r="L5" i="8"/>
  <c r="E5" i="8"/>
  <c r="E48" i="8"/>
  <c r="E28" i="8"/>
  <c r="E50" i="8" s="1"/>
  <c r="G54" i="1" l="1"/>
  <c r="AO48" i="44"/>
  <c r="AH9" i="8"/>
  <c r="AA9" i="8"/>
  <c r="S8" i="8"/>
  <c r="T9" i="8"/>
  <c r="AM21" i="8"/>
  <c r="F5" i="8"/>
  <c r="C19" i="44"/>
  <c r="N19" i="43" s="1"/>
  <c r="C2" i="1"/>
  <c r="E9" i="8"/>
  <c r="E8" i="8"/>
  <c r="AO26" i="8"/>
  <c r="H26" i="43" s="1"/>
  <c r="AO25" i="8"/>
  <c r="H25" i="43" s="1"/>
  <c r="AO27" i="8"/>
  <c r="H27" i="43" s="1"/>
  <c r="C5" i="39"/>
  <c r="C6" i="39"/>
  <c r="C7" i="39"/>
  <c r="C8" i="39"/>
  <c r="C9" i="39"/>
  <c r="C10" i="39"/>
  <c r="C11" i="39"/>
  <c r="C12" i="39"/>
  <c r="C13" i="39"/>
  <c r="C14" i="39"/>
  <c r="C15" i="39"/>
  <c r="C16" i="39"/>
  <c r="C17" i="39"/>
  <c r="B6" i="39"/>
  <c r="B7" i="39"/>
  <c r="B8" i="39"/>
  <c r="B9" i="39"/>
  <c r="B10" i="39"/>
  <c r="B11" i="39"/>
  <c r="B12" i="39"/>
  <c r="B13" i="39"/>
  <c r="B14" i="39"/>
  <c r="B15" i="39"/>
  <c r="B16" i="39"/>
  <c r="B17" i="39"/>
  <c r="D18" i="39"/>
  <c r="D18" i="38"/>
  <c r="T48" i="8"/>
  <c r="T28" i="8"/>
  <c r="T19" i="8"/>
  <c r="AA48" i="8"/>
  <c r="AA28" i="8"/>
  <c r="AA19" i="8"/>
  <c r="AH48" i="8"/>
  <c r="AH28" i="8"/>
  <c r="AH19" i="8"/>
  <c r="E19" i="8" l="1"/>
  <c r="L9" i="8"/>
  <c r="E58" i="8" l="1"/>
  <c r="E21" i="8"/>
  <c r="E52" i="8" s="1"/>
  <c r="AH55" i="8"/>
  <c r="AH54" i="8"/>
  <c r="AH47" i="8"/>
  <c r="AH46" i="8"/>
  <c r="AH45" i="8"/>
  <c r="AH44" i="8"/>
  <c r="AH43" i="8"/>
  <c r="AH42" i="8"/>
  <c r="AH41" i="8"/>
  <c r="AH40" i="8"/>
  <c r="AH39" i="8"/>
  <c r="AH38" i="8"/>
  <c r="AH37" i="8"/>
  <c r="AH36" i="8"/>
  <c r="AH35" i="8"/>
  <c r="AH34" i="8"/>
  <c r="AH33" i="8"/>
  <c r="AH32" i="8"/>
  <c r="AH31" i="8"/>
  <c r="AH30" i="8"/>
  <c r="AH27" i="8"/>
  <c r="AH26" i="8"/>
  <c r="AH25" i="8"/>
  <c r="AH17" i="8"/>
  <c r="AH16" i="8"/>
  <c r="AH15" i="8"/>
  <c r="AH14" i="8"/>
  <c r="AH13" i="8"/>
  <c r="AH12" i="8"/>
  <c r="AH8" i="8"/>
  <c r="AH5" i="8"/>
  <c r="AH21" i="8" s="1"/>
  <c r="AA47" i="8"/>
  <c r="AA46" i="8"/>
  <c r="AA45" i="8"/>
  <c r="AA44" i="8"/>
  <c r="AA43" i="8"/>
  <c r="AA42" i="8"/>
  <c r="AA41" i="8"/>
  <c r="AA40" i="8"/>
  <c r="AA39" i="8"/>
  <c r="AA38" i="8"/>
  <c r="AA37" i="8"/>
  <c r="AA36" i="8"/>
  <c r="AA35" i="8"/>
  <c r="AA34" i="8"/>
  <c r="AA33" i="8"/>
  <c r="AA32" i="8"/>
  <c r="AA31" i="8"/>
  <c r="AA30" i="8"/>
  <c r="AA27" i="8"/>
  <c r="AA26" i="8"/>
  <c r="AA25" i="8"/>
  <c r="AA17" i="8"/>
  <c r="AA16" i="8"/>
  <c r="AA15" i="8"/>
  <c r="AA14" i="8"/>
  <c r="AA13" i="8"/>
  <c r="AA12" i="8"/>
  <c r="AA8" i="8"/>
  <c r="AA5" i="8"/>
  <c r="AA21" i="8" s="1"/>
  <c r="T55" i="8"/>
  <c r="T54" i="8"/>
  <c r="T47" i="8"/>
  <c r="T46" i="8"/>
  <c r="T45" i="8"/>
  <c r="T44" i="8"/>
  <c r="T43" i="8"/>
  <c r="T42" i="8"/>
  <c r="T41" i="8"/>
  <c r="T40" i="8"/>
  <c r="T39" i="8"/>
  <c r="T38" i="8"/>
  <c r="T37" i="8"/>
  <c r="T36" i="8"/>
  <c r="T35" i="8"/>
  <c r="T34" i="8"/>
  <c r="T33" i="8"/>
  <c r="T32" i="8"/>
  <c r="T31" i="8"/>
  <c r="T30" i="8"/>
  <c r="T27" i="8"/>
  <c r="T26" i="8"/>
  <c r="T25" i="8"/>
  <c r="T17" i="8"/>
  <c r="T16" i="8"/>
  <c r="T15" i="8"/>
  <c r="T14" i="8"/>
  <c r="T13" i="8"/>
  <c r="T12" i="8"/>
  <c r="T8" i="8"/>
  <c r="T5" i="8"/>
  <c r="T21" i="8" s="1"/>
  <c r="M50" i="1"/>
  <c r="K50" i="1"/>
  <c r="AA50" i="8" s="1"/>
  <c r="I50" i="1"/>
  <c r="T50" i="8" s="1"/>
  <c r="E50" i="1"/>
  <c r="M30" i="1"/>
  <c r="K30" i="1"/>
  <c r="I30" i="1"/>
  <c r="E30" i="1"/>
  <c r="E21" i="1"/>
  <c r="I21" i="1"/>
  <c r="K21" i="1"/>
  <c r="M21" i="1"/>
  <c r="O14" i="1"/>
  <c r="O11" i="1"/>
  <c r="O7" i="1"/>
  <c r="F19" i="44" l="1"/>
  <c r="F19" i="8"/>
  <c r="M52" i="1"/>
  <c r="AH52" i="8" s="1"/>
  <c r="AH50" i="8"/>
  <c r="O36" i="1"/>
  <c r="P46" i="43"/>
  <c r="P42" i="43"/>
  <c r="P38" i="43"/>
  <c r="P27" i="43"/>
  <c r="AO55" i="8"/>
  <c r="H55" i="43" s="1"/>
  <c r="AO54" i="8"/>
  <c r="H54" i="43" s="1"/>
  <c r="AO47" i="8"/>
  <c r="H47" i="43" s="1"/>
  <c r="AO46" i="8"/>
  <c r="H46" i="43" s="1"/>
  <c r="AO45" i="8"/>
  <c r="H45" i="43" s="1"/>
  <c r="AO44" i="8"/>
  <c r="H44" i="43" s="1"/>
  <c r="AO43" i="8"/>
  <c r="H43" i="43" s="1"/>
  <c r="AO42" i="8"/>
  <c r="H42" i="43" s="1"/>
  <c r="AO41" i="8"/>
  <c r="H41" i="43" s="1"/>
  <c r="AO40" i="8"/>
  <c r="H40" i="43" s="1"/>
  <c r="AO39" i="8"/>
  <c r="H39" i="43" s="1"/>
  <c r="AO38" i="8"/>
  <c r="H38" i="43" s="1"/>
  <c r="AO37" i="8"/>
  <c r="H37" i="43" s="1"/>
  <c r="AO36" i="8"/>
  <c r="H36" i="43" s="1"/>
  <c r="AO35" i="8"/>
  <c r="H35" i="43" s="1"/>
  <c r="AO34" i="8"/>
  <c r="H34" i="43" s="1"/>
  <c r="AO33" i="8"/>
  <c r="H33" i="43" s="1"/>
  <c r="AO32" i="8"/>
  <c r="H32" i="43" s="1"/>
  <c r="AO31" i="8"/>
  <c r="H31" i="43" s="1"/>
  <c r="AO30" i="8"/>
  <c r="H30" i="43" s="1"/>
  <c r="AO17" i="8"/>
  <c r="H17" i="43" s="1"/>
  <c r="AO16" i="8"/>
  <c r="H16" i="43" s="1"/>
  <c r="AO15" i="8"/>
  <c r="H15" i="43" s="1"/>
  <c r="AO14" i="8"/>
  <c r="H14" i="43" s="1"/>
  <c r="AO13" i="8"/>
  <c r="H13" i="43" s="1"/>
  <c r="AO12" i="8"/>
  <c r="P55" i="43"/>
  <c r="P47" i="43"/>
  <c r="P45" i="43"/>
  <c r="P44" i="43"/>
  <c r="P43" i="43"/>
  <c r="P41" i="43"/>
  <c r="P40" i="43"/>
  <c r="P39" i="43"/>
  <c r="P37" i="43"/>
  <c r="P36" i="43"/>
  <c r="P35" i="43"/>
  <c r="P34" i="43"/>
  <c r="P33" i="43"/>
  <c r="P32" i="43"/>
  <c r="P31" i="43"/>
  <c r="P30" i="43"/>
  <c r="P26" i="43"/>
  <c r="P25" i="43"/>
  <c r="P17" i="43"/>
  <c r="P16" i="43"/>
  <c r="P15" i="43"/>
  <c r="P14" i="43"/>
  <c r="P13" i="43"/>
  <c r="P12" i="43"/>
  <c r="AH19" i="44"/>
  <c r="AH28" i="44"/>
  <c r="AH48" i="44"/>
  <c r="AH55" i="44"/>
  <c r="AH54" i="44"/>
  <c r="AI54" i="44" s="1"/>
  <c r="AH47" i="44"/>
  <c r="AH46" i="44"/>
  <c r="AI46" i="44" s="1"/>
  <c r="AH45" i="44"/>
  <c r="AI45" i="44" s="1"/>
  <c r="AH44" i="44"/>
  <c r="AH43" i="44"/>
  <c r="AH42" i="44"/>
  <c r="AI42" i="44" s="1"/>
  <c r="AH41" i="44"/>
  <c r="AI41" i="44" s="1"/>
  <c r="AH40" i="44"/>
  <c r="AI40" i="44" s="1"/>
  <c r="AH39" i="44"/>
  <c r="AI39" i="44" s="1"/>
  <c r="AH38" i="44"/>
  <c r="AI38" i="44" s="1"/>
  <c r="AH37" i="44"/>
  <c r="AI37" i="44" s="1"/>
  <c r="AH36" i="44"/>
  <c r="AH35" i="44"/>
  <c r="AI35" i="44" s="1"/>
  <c r="AH34" i="44"/>
  <c r="AH33" i="44"/>
  <c r="AI33" i="44" s="1"/>
  <c r="AH32" i="44"/>
  <c r="AI32" i="44" s="1"/>
  <c r="AH31" i="44"/>
  <c r="AI31" i="44" s="1"/>
  <c r="AH30" i="44"/>
  <c r="AI30" i="44" s="1"/>
  <c r="AH27" i="44"/>
  <c r="AI27" i="44" s="1"/>
  <c r="AH26" i="44"/>
  <c r="AH25" i="44"/>
  <c r="AH17" i="44"/>
  <c r="AI17" i="44" s="1"/>
  <c r="AH16" i="44"/>
  <c r="AI16" i="44" s="1"/>
  <c r="AH15" i="44"/>
  <c r="AI15" i="44" s="1"/>
  <c r="AH14" i="44"/>
  <c r="AI14" i="44" s="1"/>
  <c r="AH13" i="44"/>
  <c r="AI13" i="44" s="1"/>
  <c r="AH12" i="44"/>
  <c r="AI12" i="44" s="1"/>
  <c r="AH9" i="44"/>
  <c r="AH8" i="44"/>
  <c r="AH5" i="44"/>
  <c r="AA19" i="44"/>
  <c r="AA28" i="44"/>
  <c r="AA48" i="44"/>
  <c r="AA55" i="44"/>
  <c r="AB55" i="44" s="1"/>
  <c r="AA54" i="44"/>
  <c r="AB54" i="44" s="1"/>
  <c r="AA47" i="44"/>
  <c r="AB47" i="44" s="1"/>
  <c r="AA46" i="44"/>
  <c r="AA45" i="44"/>
  <c r="AB45" i="44" s="1"/>
  <c r="AA44" i="44"/>
  <c r="AB44" i="44" s="1"/>
  <c r="AA43" i="44"/>
  <c r="AB43" i="44" s="1"/>
  <c r="AA42" i="44"/>
  <c r="AB42" i="44" s="1"/>
  <c r="AA41" i="44"/>
  <c r="AB41" i="44" s="1"/>
  <c r="AA40" i="44"/>
  <c r="AB40" i="44" s="1"/>
  <c r="AA39" i="44"/>
  <c r="AB39" i="44" s="1"/>
  <c r="AA38" i="44"/>
  <c r="AB38" i="44" s="1"/>
  <c r="AA37" i="44"/>
  <c r="AB37" i="44" s="1"/>
  <c r="AA36" i="44"/>
  <c r="AB36" i="44" s="1"/>
  <c r="AA35" i="44"/>
  <c r="AB35" i="44" s="1"/>
  <c r="AA34" i="44"/>
  <c r="AB34" i="44" s="1"/>
  <c r="AA33" i="44"/>
  <c r="AB33" i="44" s="1"/>
  <c r="AA32" i="44"/>
  <c r="AB32" i="44" s="1"/>
  <c r="AA31" i="44"/>
  <c r="AA30" i="44"/>
  <c r="AB30" i="44" s="1"/>
  <c r="AA27" i="44"/>
  <c r="AB27" i="44" s="1"/>
  <c r="AA26" i="44"/>
  <c r="AB26" i="44" s="1"/>
  <c r="AA25" i="44"/>
  <c r="AB25" i="44" s="1"/>
  <c r="AA17" i="44"/>
  <c r="AB17" i="44" s="1"/>
  <c r="AA16" i="44"/>
  <c r="AB16" i="44" s="1"/>
  <c r="AA15" i="44"/>
  <c r="AB15" i="44" s="1"/>
  <c r="AA14" i="44"/>
  <c r="AA13" i="44"/>
  <c r="AA12" i="44"/>
  <c r="AB12" i="44" s="1"/>
  <c r="AA9" i="44"/>
  <c r="AA8" i="44"/>
  <c r="AA5" i="44"/>
  <c r="M48" i="44"/>
  <c r="M28" i="44"/>
  <c r="M19" i="44"/>
  <c r="T54" i="44"/>
  <c r="U54" i="44" s="1"/>
  <c r="T55" i="44"/>
  <c r="U55" i="44" s="1"/>
  <c r="T47" i="44"/>
  <c r="U47" i="44" s="1"/>
  <c r="T46" i="44"/>
  <c r="U46" i="44" s="1"/>
  <c r="T45" i="44"/>
  <c r="U45" i="44" s="1"/>
  <c r="T44" i="44"/>
  <c r="T43" i="44"/>
  <c r="T42" i="44"/>
  <c r="T41" i="44"/>
  <c r="T40" i="44"/>
  <c r="U40" i="44" s="1"/>
  <c r="T39" i="44"/>
  <c r="U39" i="44" s="1"/>
  <c r="T38" i="44"/>
  <c r="U38" i="44" s="1"/>
  <c r="T37" i="44"/>
  <c r="U37" i="44" s="1"/>
  <c r="T36" i="44"/>
  <c r="T35" i="44"/>
  <c r="T34" i="44"/>
  <c r="T33" i="44"/>
  <c r="T32" i="44"/>
  <c r="U32" i="44" s="1"/>
  <c r="T31" i="44"/>
  <c r="U31" i="44" s="1"/>
  <c r="T30" i="44"/>
  <c r="U30" i="44" s="1"/>
  <c r="T27" i="44"/>
  <c r="U27" i="44" s="1"/>
  <c r="T26" i="44"/>
  <c r="U26" i="44" s="1"/>
  <c r="T25" i="44"/>
  <c r="T17" i="44"/>
  <c r="U17" i="44" s="1"/>
  <c r="T16" i="44"/>
  <c r="T15" i="44"/>
  <c r="U15" i="44" s="1"/>
  <c r="T14" i="44"/>
  <c r="U14" i="44" s="1"/>
  <c r="T13" i="44"/>
  <c r="U13" i="44" s="1"/>
  <c r="T12" i="44"/>
  <c r="U12" i="44" s="1"/>
  <c r="T9" i="44"/>
  <c r="T8" i="44"/>
  <c r="T5" i="44"/>
  <c r="M55" i="44"/>
  <c r="N55" i="44" s="1"/>
  <c r="M54" i="44"/>
  <c r="N54" i="44" s="1"/>
  <c r="M47" i="44"/>
  <c r="N47" i="44" s="1"/>
  <c r="M46" i="44"/>
  <c r="N46" i="44" s="1"/>
  <c r="M45" i="44"/>
  <c r="N45" i="44" s="1"/>
  <c r="M44" i="44"/>
  <c r="N44" i="44" s="1"/>
  <c r="M43" i="44"/>
  <c r="N43" i="44" s="1"/>
  <c r="M42" i="44"/>
  <c r="M41" i="44"/>
  <c r="N41" i="44" s="1"/>
  <c r="M40" i="44"/>
  <c r="N40" i="44" s="1"/>
  <c r="M39" i="44"/>
  <c r="N39" i="44" s="1"/>
  <c r="M38" i="44"/>
  <c r="N38" i="44" s="1"/>
  <c r="M37" i="44"/>
  <c r="N37" i="44" s="1"/>
  <c r="M36" i="44"/>
  <c r="N36" i="44" s="1"/>
  <c r="M35" i="44"/>
  <c r="N35" i="44" s="1"/>
  <c r="M34" i="44"/>
  <c r="M33" i="44"/>
  <c r="M32" i="44"/>
  <c r="N32" i="44" s="1"/>
  <c r="M31" i="44"/>
  <c r="N31" i="44" s="1"/>
  <c r="M30" i="44"/>
  <c r="M27" i="44"/>
  <c r="N27" i="44" s="1"/>
  <c r="M26" i="44"/>
  <c r="N26" i="44" s="1"/>
  <c r="M25" i="44"/>
  <c r="N25" i="44" s="1"/>
  <c r="M17" i="44"/>
  <c r="M16" i="44"/>
  <c r="N16" i="44" s="1"/>
  <c r="M15" i="44"/>
  <c r="M14" i="44"/>
  <c r="N14" i="44" s="1"/>
  <c r="M13" i="44"/>
  <c r="N13" i="44" s="1"/>
  <c r="M12" i="44"/>
  <c r="N12" i="44" s="1"/>
  <c r="M9" i="44"/>
  <c r="M8" i="44"/>
  <c r="M5" i="44"/>
  <c r="F55" i="44"/>
  <c r="G55" i="44" s="1"/>
  <c r="F54" i="44"/>
  <c r="G54" i="44" s="1"/>
  <c r="F47" i="44"/>
  <c r="G47" i="44" s="1"/>
  <c r="F46" i="44"/>
  <c r="G46" i="44" s="1"/>
  <c r="F45" i="44"/>
  <c r="G45" i="44" s="1"/>
  <c r="F44" i="44"/>
  <c r="F43" i="44"/>
  <c r="G43" i="44" s="1"/>
  <c r="F42" i="44"/>
  <c r="G42" i="44" s="1"/>
  <c r="F41" i="44"/>
  <c r="G41" i="44" s="1"/>
  <c r="F40" i="44"/>
  <c r="G40" i="44" s="1"/>
  <c r="F39" i="44"/>
  <c r="G39" i="44" s="1"/>
  <c r="F38" i="44"/>
  <c r="F37" i="44"/>
  <c r="F36" i="44"/>
  <c r="G36" i="44" s="1"/>
  <c r="F35" i="44"/>
  <c r="G35" i="44" s="1"/>
  <c r="F34" i="44"/>
  <c r="G34" i="44" s="1"/>
  <c r="F33" i="44"/>
  <c r="F32" i="44"/>
  <c r="G32" i="44" s="1"/>
  <c r="F31" i="44"/>
  <c r="F30" i="44"/>
  <c r="F27" i="44"/>
  <c r="F26" i="44"/>
  <c r="G26" i="44" s="1"/>
  <c r="F25" i="44"/>
  <c r="G25" i="44" s="1"/>
  <c r="F17" i="44"/>
  <c r="F16" i="44"/>
  <c r="F15" i="44"/>
  <c r="G15" i="44" s="1"/>
  <c r="F14" i="44"/>
  <c r="G14" i="44" s="1"/>
  <c r="F13" i="44"/>
  <c r="G13" i="44" s="1"/>
  <c r="F12" i="44"/>
  <c r="G12" i="44" s="1"/>
  <c r="F9" i="44"/>
  <c r="F8" i="44"/>
  <c r="F5" i="44"/>
  <c r="AJ55" i="44"/>
  <c r="AC55" i="44"/>
  <c r="V55" i="44"/>
  <c r="O55" i="44"/>
  <c r="H55" i="44"/>
  <c r="C55" i="44"/>
  <c r="AJ54" i="44"/>
  <c r="AC54" i="44"/>
  <c r="V54" i="44"/>
  <c r="O54" i="44"/>
  <c r="H54" i="44"/>
  <c r="C54" i="44"/>
  <c r="C52" i="44"/>
  <c r="T50" i="44"/>
  <c r="C50" i="44"/>
  <c r="AG48" i="44"/>
  <c r="Z48" i="44"/>
  <c r="T48" i="44"/>
  <c r="S48" i="44"/>
  <c r="L48" i="44"/>
  <c r="C48" i="44"/>
  <c r="AJ47" i="44"/>
  <c r="AC47" i="44"/>
  <c r="V47" i="44"/>
  <c r="O47" i="44"/>
  <c r="H47" i="44"/>
  <c r="C47" i="44"/>
  <c r="AJ46" i="44"/>
  <c r="AC46" i="44"/>
  <c r="AB46" i="44"/>
  <c r="V46" i="44"/>
  <c r="O46" i="44"/>
  <c r="H46" i="44"/>
  <c r="C46" i="44"/>
  <c r="AJ45" i="44"/>
  <c r="AC45" i="44"/>
  <c r="V45" i="44"/>
  <c r="O45" i="44"/>
  <c r="H45" i="44"/>
  <c r="C45" i="44"/>
  <c r="AJ44" i="44"/>
  <c r="AI44" i="44"/>
  <c r="AC44" i="44"/>
  <c r="V44" i="44"/>
  <c r="U44" i="44"/>
  <c r="O44" i="44"/>
  <c r="H44" i="44"/>
  <c r="G44" i="44"/>
  <c r="C44" i="44"/>
  <c r="AJ43" i="44"/>
  <c r="AI43" i="44"/>
  <c r="AC43" i="44"/>
  <c r="V43" i="44"/>
  <c r="U43" i="44"/>
  <c r="O43" i="44"/>
  <c r="H43" i="44"/>
  <c r="C43" i="44"/>
  <c r="AJ42" i="44"/>
  <c r="AC42" i="44"/>
  <c r="V42" i="44"/>
  <c r="U42" i="44"/>
  <c r="O42" i="44"/>
  <c r="N42" i="44"/>
  <c r="H42" i="44"/>
  <c r="C42" i="44"/>
  <c r="AJ41" i="44"/>
  <c r="AC41" i="44"/>
  <c r="V41" i="44"/>
  <c r="U41" i="44"/>
  <c r="O41" i="44"/>
  <c r="H41" i="44"/>
  <c r="C41" i="44"/>
  <c r="AJ40" i="44"/>
  <c r="AC40" i="44"/>
  <c r="V40" i="44"/>
  <c r="O40" i="44"/>
  <c r="H40" i="44"/>
  <c r="C40" i="44"/>
  <c r="AJ39" i="44"/>
  <c r="AC39" i="44"/>
  <c r="V39" i="44"/>
  <c r="O39" i="44"/>
  <c r="H39" i="44"/>
  <c r="C39" i="44"/>
  <c r="AJ38" i="44"/>
  <c r="AC38" i="44"/>
  <c r="V38" i="44"/>
  <c r="O38" i="44"/>
  <c r="H38" i="44"/>
  <c r="C38" i="44"/>
  <c r="AJ37" i="44"/>
  <c r="AC37" i="44"/>
  <c r="V37" i="44"/>
  <c r="O37" i="44"/>
  <c r="H37" i="44"/>
  <c r="C37" i="44"/>
  <c r="AJ36" i="44"/>
  <c r="AI36" i="44"/>
  <c r="AC36" i="44"/>
  <c r="V36" i="44"/>
  <c r="U36" i="44"/>
  <c r="O36" i="44"/>
  <c r="H36" i="44"/>
  <c r="C36" i="44"/>
  <c r="AJ35" i="44"/>
  <c r="AC35" i="44"/>
  <c r="V35" i="44"/>
  <c r="U35" i="44"/>
  <c r="O35" i="44"/>
  <c r="H35" i="44"/>
  <c r="C35" i="44"/>
  <c r="AJ34" i="44"/>
  <c r="AI34" i="44"/>
  <c r="AC34" i="44"/>
  <c r="V34" i="44"/>
  <c r="U34" i="44"/>
  <c r="O34" i="44"/>
  <c r="N34" i="44"/>
  <c r="H34" i="44"/>
  <c r="C34" i="44"/>
  <c r="AJ33" i="44"/>
  <c r="AC33" i="44"/>
  <c r="V33" i="44"/>
  <c r="U33" i="44"/>
  <c r="O33" i="44"/>
  <c r="N33" i="44"/>
  <c r="H33" i="44"/>
  <c r="C33" i="44"/>
  <c r="AJ32" i="44"/>
  <c r="AC32" i="44"/>
  <c r="V32" i="44"/>
  <c r="O32" i="44"/>
  <c r="H32" i="44"/>
  <c r="C32" i="44"/>
  <c r="AJ31" i="44"/>
  <c r="AC31" i="44"/>
  <c r="AB31" i="44"/>
  <c r="V31" i="44"/>
  <c r="O31" i="44"/>
  <c r="H31" i="44"/>
  <c r="C31" i="44"/>
  <c r="AJ30" i="44"/>
  <c r="AC30" i="44"/>
  <c r="V30" i="44"/>
  <c r="O30" i="44"/>
  <c r="H30" i="44"/>
  <c r="C30" i="44"/>
  <c r="AG28" i="44"/>
  <c r="Z28" i="44"/>
  <c r="T28" i="44"/>
  <c r="S28" i="44"/>
  <c r="L28" i="44"/>
  <c r="L50" i="44" s="1"/>
  <c r="AJ27" i="44"/>
  <c r="AC27" i="44"/>
  <c r="V27" i="44"/>
  <c r="O27" i="44"/>
  <c r="H27" i="44"/>
  <c r="AJ26" i="44"/>
  <c r="AI26" i="44"/>
  <c r="AC26" i="44"/>
  <c r="V26" i="44"/>
  <c r="O26" i="44"/>
  <c r="H26" i="44"/>
  <c r="AJ25" i="44"/>
  <c r="AI25" i="44"/>
  <c r="AC25" i="44"/>
  <c r="V25" i="44"/>
  <c r="U25" i="44"/>
  <c r="O25" i="44"/>
  <c r="H25" i="44"/>
  <c r="T21" i="44"/>
  <c r="AM19" i="44"/>
  <c r="T19" i="44"/>
  <c r="AJ17" i="44"/>
  <c r="AC17" i="44"/>
  <c r="V17" i="44"/>
  <c r="O17" i="44"/>
  <c r="N17" i="44"/>
  <c r="H17" i="44"/>
  <c r="AJ16" i="44"/>
  <c r="AC16" i="44"/>
  <c r="V16" i="44"/>
  <c r="U16" i="44"/>
  <c r="O16" i="44"/>
  <c r="H16" i="44"/>
  <c r="G16" i="44"/>
  <c r="AJ15" i="44"/>
  <c r="AC15" i="44"/>
  <c r="V15" i="44"/>
  <c r="O15" i="44"/>
  <c r="H15" i="44"/>
  <c r="AJ14" i="44"/>
  <c r="AC14" i="44"/>
  <c r="AB14" i="44"/>
  <c r="V14" i="44"/>
  <c r="O14" i="44"/>
  <c r="H14" i="44"/>
  <c r="AJ13" i="44"/>
  <c r="AC13" i="44"/>
  <c r="AB13" i="44"/>
  <c r="V13" i="44"/>
  <c r="O13" i="44"/>
  <c r="H13" i="44"/>
  <c r="AJ12" i="44"/>
  <c r="AC12" i="44"/>
  <c r="V12" i="44"/>
  <c r="O12" i="44"/>
  <c r="H12" i="44"/>
  <c r="AG9" i="44"/>
  <c r="Z9" i="44"/>
  <c r="S9" i="44"/>
  <c r="L9" i="44"/>
  <c r="E9" i="44"/>
  <c r="AG8" i="44"/>
  <c r="Z8" i="44"/>
  <c r="S8" i="44"/>
  <c r="L8" i="44"/>
  <c r="E8" i="44"/>
  <c r="AG5" i="44"/>
  <c r="Z5" i="44"/>
  <c r="S5" i="44"/>
  <c r="L5" i="44"/>
  <c r="E5" i="44"/>
  <c r="AG2" i="44"/>
  <c r="Z2" i="44"/>
  <c r="S2" i="44"/>
  <c r="L2" i="44"/>
  <c r="AA55" i="8"/>
  <c r="AA54" i="8"/>
  <c r="Z19" i="44" l="1"/>
  <c r="Z21" i="44" s="1"/>
  <c r="M60" i="1"/>
  <c r="AP47" i="44"/>
  <c r="Q47" i="43" s="1"/>
  <c r="S19" i="44"/>
  <c r="U19" i="44" s="1"/>
  <c r="V19" i="44" s="1"/>
  <c r="AP38" i="44"/>
  <c r="Q38" i="43" s="1"/>
  <c r="AP31" i="44"/>
  <c r="Q31" i="43" s="1"/>
  <c r="AP39" i="44"/>
  <c r="G38" i="44"/>
  <c r="AI47" i="44"/>
  <c r="AP17" i="44"/>
  <c r="Q17" i="43" s="1"/>
  <c r="R17" i="43" s="1"/>
  <c r="S17" i="43" s="1"/>
  <c r="AP15" i="44"/>
  <c r="Q15" i="43" s="1"/>
  <c r="R15" i="43" s="1"/>
  <c r="S15" i="43" s="1"/>
  <c r="AO5" i="44"/>
  <c r="AP16" i="44"/>
  <c r="Q16" i="43" s="1"/>
  <c r="R16" i="43" s="1"/>
  <c r="S16" i="43" s="1"/>
  <c r="AP33" i="44"/>
  <c r="Q33" i="43" s="1"/>
  <c r="E19" i="44"/>
  <c r="E58" i="44" s="1"/>
  <c r="E59" i="44" s="1"/>
  <c r="P62" i="43" s="1"/>
  <c r="AI55" i="44"/>
  <c r="AP55" i="44"/>
  <c r="AP8" i="44"/>
  <c r="Q8" i="43" s="1"/>
  <c r="S21" i="44"/>
  <c r="S58" i="44"/>
  <c r="N15" i="44"/>
  <c r="AP44" i="44"/>
  <c r="Q44" i="43" s="1"/>
  <c r="Z58" i="44"/>
  <c r="AP27" i="44"/>
  <c r="Q27" i="43" s="1"/>
  <c r="AP37" i="44"/>
  <c r="Q37" i="43" s="1"/>
  <c r="AG19" i="44"/>
  <c r="AI19" i="44" s="1"/>
  <c r="AJ19" i="44" s="1"/>
  <c r="AO8" i="44"/>
  <c r="P8" i="43" s="1"/>
  <c r="AP54" i="44"/>
  <c r="L19" i="44"/>
  <c r="N19" i="44" s="1"/>
  <c r="O19" i="44" s="1"/>
  <c r="AO9" i="44"/>
  <c r="P9" i="43" s="1"/>
  <c r="AP9" i="44"/>
  <c r="Q9" i="43" s="1"/>
  <c r="AP46" i="44"/>
  <c r="Q46" i="43" s="1"/>
  <c r="G31" i="44"/>
  <c r="AP36" i="44"/>
  <c r="AP34" i="44"/>
  <c r="Q34" i="43" s="1"/>
  <c r="AP42" i="44"/>
  <c r="Q42" i="43" s="1"/>
  <c r="AP32" i="44"/>
  <c r="Q32" i="43" s="1"/>
  <c r="AP40" i="44"/>
  <c r="Q40" i="43" s="1"/>
  <c r="Q39" i="43"/>
  <c r="AQ39" i="44"/>
  <c r="AR39" i="44" s="1"/>
  <c r="G33" i="44"/>
  <c r="G37" i="44"/>
  <c r="AP35" i="44"/>
  <c r="Q35" i="43" s="1"/>
  <c r="AP41" i="44"/>
  <c r="Q41" i="43" s="1"/>
  <c r="AP43" i="44"/>
  <c r="Q43" i="43" s="1"/>
  <c r="AP45" i="44"/>
  <c r="Q45" i="43" s="1"/>
  <c r="AP26" i="44"/>
  <c r="Q26" i="43" s="1"/>
  <c r="G27" i="44"/>
  <c r="AP25" i="44"/>
  <c r="Q25" i="43" s="1"/>
  <c r="AP14" i="44"/>
  <c r="Q14" i="43" s="1"/>
  <c r="R14" i="43" s="1"/>
  <c r="S14" i="43" s="1"/>
  <c r="G17" i="44"/>
  <c r="AP13" i="44"/>
  <c r="Q13" i="43" s="1"/>
  <c r="R13" i="43" s="1"/>
  <c r="S13" i="43" s="1"/>
  <c r="AP12" i="44"/>
  <c r="Q12" i="43" s="1"/>
  <c r="R12" i="43" s="1"/>
  <c r="S12" i="43" s="1"/>
  <c r="G19" i="44"/>
  <c r="H19" i="44" s="1"/>
  <c r="P5" i="43"/>
  <c r="AP5" i="44"/>
  <c r="Q5" i="43" s="1"/>
  <c r="AP30" i="44"/>
  <c r="Q30" i="43" s="1"/>
  <c r="AP19" i="44"/>
  <c r="U28" i="44"/>
  <c r="V28" i="44" s="1"/>
  <c r="AI48" i="44"/>
  <c r="AJ48" i="44" s="1"/>
  <c r="P54" i="43"/>
  <c r="Z50" i="44"/>
  <c r="AB28" i="44"/>
  <c r="AC28" i="44" s="1"/>
  <c r="N48" i="44"/>
  <c r="O48" i="44" s="1"/>
  <c r="AG50" i="44"/>
  <c r="AB48" i="44"/>
  <c r="AC48" i="44" s="1"/>
  <c r="F28" i="44"/>
  <c r="AP28" i="44" s="1"/>
  <c r="AI28" i="44"/>
  <c r="AJ28" i="44" s="1"/>
  <c r="N30" i="44"/>
  <c r="S50" i="44"/>
  <c r="AQ37" i="44"/>
  <c r="AR37" i="44" s="1"/>
  <c r="F48" i="44"/>
  <c r="G30" i="44"/>
  <c r="U48" i="44"/>
  <c r="V48" i="44" s="1"/>
  <c r="AG2" i="8"/>
  <c r="AJ55" i="8"/>
  <c r="AI55" i="8"/>
  <c r="AJ54" i="8"/>
  <c r="AI54" i="8"/>
  <c r="AG48" i="8"/>
  <c r="AJ47" i="8"/>
  <c r="AI47" i="8"/>
  <c r="AJ46" i="8"/>
  <c r="AI46" i="8"/>
  <c r="AJ45" i="8"/>
  <c r="AI45" i="8"/>
  <c r="AJ44" i="8"/>
  <c r="AI44" i="8"/>
  <c r="AJ43" i="8"/>
  <c r="AI43" i="8"/>
  <c r="AJ42" i="8"/>
  <c r="AI42" i="8"/>
  <c r="AJ41" i="8"/>
  <c r="AI41" i="8"/>
  <c r="AJ40" i="8"/>
  <c r="AI40" i="8"/>
  <c r="AJ39" i="8"/>
  <c r="AI39" i="8"/>
  <c r="AJ38" i="8"/>
  <c r="AI38" i="8"/>
  <c r="AJ37" i="8"/>
  <c r="AI37" i="8"/>
  <c r="AJ36" i="8"/>
  <c r="AI36" i="8"/>
  <c r="AJ35" i="8"/>
  <c r="AI35" i="8"/>
  <c r="AJ34" i="8"/>
  <c r="AI34" i="8"/>
  <c r="AJ33" i="8"/>
  <c r="AI33" i="8"/>
  <c r="AJ32" i="8"/>
  <c r="AI32" i="8"/>
  <c r="AJ31" i="8"/>
  <c r="AJ30" i="8"/>
  <c r="AI30" i="8"/>
  <c r="AG28" i="8"/>
  <c r="AG50" i="8" s="1"/>
  <c r="AJ27" i="8"/>
  <c r="AI27" i="8"/>
  <c r="AJ26" i="8"/>
  <c r="AI26" i="8"/>
  <c r="AJ25" i="8"/>
  <c r="AI25" i="8"/>
  <c r="AJ17" i="8"/>
  <c r="AI17" i="8"/>
  <c r="AJ16" i="8"/>
  <c r="AI16" i="8"/>
  <c r="AJ15" i="8"/>
  <c r="AI15" i="8"/>
  <c r="AJ14" i="8"/>
  <c r="AI14" i="8"/>
  <c r="AJ13" i="8"/>
  <c r="AI13" i="8"/>
  <c r="AJ12" i="8"/>
  <c r="AI12" i="8"/>
  <c r="AG9" i="8"/>
  <c r="AG8" i="8"/>
  <c r="AG5" i="8"/>
  <c r="O57" i="1"/>
  <c r="O56" i="1"/>
  <c r="O49" i="1"/>
  <c r="O48" i="1"/>
  <c r="O47" i="1"/>
  <c r="O46" i="1"/>
  <c r="O45" i="1"/>
  <c r="O44" i="1"/>
  <c r="O43" i="1"/>
  <c r="O42" i="1"/>
  <c r="O41" i="1"/>
  <c r="O40" i="1"/>
  <c r="O39" i="1"/>
  <c r="O38" i="1"/>
  <c r="O37" i="1"/>
  <c r="O35" i="1"/>
  <c r="O34" i="1"/>
  <c r="O33" i="1"/>
  <c r="O32" i="1"/>
  <c r="O29" i="1"/>
  <c r="O28" i="1"/>
  <c r="O27" i="1"/>
  <c r="O19" i="1"/>
  <c r="O18" i="1"/>
  <c r="O17" i="1"/>
  <c r="O16" i="1"/>
  <c r="O15" i="1"/>
  <c r="O10" i="1"/>
  <c r="AQ26" i="44" l="1"/>
  <c r="AR26" i="44" s="1"/>
  <c r="AQ16" i="44"/>
  <c r="AR16" i="44" s="1"/>
  <c r="AQ46" i="44"/>
  <c r="AQ27" i="44"/>
  <c r="AR27" i="44" s="1"/>
  <c r="AG19" i="8"/>
  <c r="AQ43" i="44"/>
  <c r="AR43" i="44" s="1"/>
  <c r="AQ17" i="44"/>
  <c r="AR17" i="44" s="1"/>
  <c r="AQ47" i="44"/>
  <c r="AR47" i="44" s="1"/>
  <c r="AQ35" i="44"/>
  <c r="AR35" i="44" s="1"/>
  <c r="AQ44" i="44"/>
  <c r="AR44" i="44" s="1"/>
  <c r="AQ31" i="44"/>
  <c r="AR31" i="44" s="1"/>
  <c r="AQ33" i="44"/>
  <c r="AR33" i="44" s="1"/>
  <c r="AQ32" i="44"/>
  <c r="AR32" i="44" s="1"/>
  <c r="AQ38" i="44"/>
  <c r="AR38" i="44" s="1"/>
  <c r="E21" i="44"/>
  <c r="E52" i="44" s="1"/>
  <c r="E61" i="44"/>
  <c r="AQ15" i="44"/>
  <c r="AR15" i="44" s="1"/>
  <c r="AQ13" i="44"/>
  <c r="AR13" i="44" s="1"/>
  <c r="AQ55" i="44"/>
  <c r="AR55" i="44" s="1"/>
  <c r="Q55" i="43"/>
  <c r="AG58" i="8"/>
  <c r="AG21" i="8"/>
  <c r="Q54" i="43"/>
  <c r="AQ54" i="44"/>
  <c r="AR54" i="44" s="1"/>
  <c r="AG21" i="44"/>
  <c r="AG52" i="44" s="1"/>
  <c r="AG58" i="44"/>
  <c r="L21" i="44"/>
  <c r="AO19" i="44"/>
  <c r="AQ19" i="44" s="1"/>
  <c r="AR19" i="44" s="1"/>
  <c r="L58" i="44"/>
  <c r="AQ40" i="44"/>
  <c r="AR40" i="44" s="1"/>
  <c r="AQ45" i="44"/>
  <c r="AR45" i="44" s="1"/>
  <c r="AQ42" i="44"/>
  <c r="AR42" i="44" s="1"/>
  <c r="AQ34" i="44"/>
  <c r="AR34" i="44" s="1"/>
  <c r="Q36" i="43"/>
  <c r="AQ36" i="44"/>
  <c r="AR36" i="44" s="1"/>
  <c r="AQ41" i="44"/>
  <c r="AR41" i="44" s="1"/>
  <c r="AQ25" i="44"/>
  <c r="AR25" i="44" s="1"/>
  <c r="AQ14" i="44"/>
  <c r="AR14" i="44" s="1"/>
  <c r="AQ12" i="44"/>
  <c r="AR12" i="44" s="1"/>
  <c r="AQ30" i="44"/>
  <c r="AR30" i="44" s="1"/>
  <c r="G48" i="44"/>
  <c r="H48" i="44" s="1"/>
  <c r="AP48" i="44"/>
  <c r="AQ48" i="44" s="1"/>
  <c r="AR48" i="44" s="1"/>
  <c r="AQ28" i="44"/>
  <c r="AR28" i="44" s="1"/>
  <c r="U50" i="44"/>
  <c r="V50" i="44" s="1"/>
  <c r="N28" i="44"/>
  <c r="O28" i="44" s="1"/>
  <c r="F50" i="44"/>
  <c r="G28" i="44"/>
  <c r="H28" i="44" s="1"/>
  <c r="AB19" i="44"/>
  <c r="AC19" i="44" s="1"/>
  <c r="S52" i="44"/>
  <c r="U21" i="44"/>
  <c r="V21" i="44" s="1"/>
  <c r="K23" i="1"/>
  <c r="AA21" i="44" s="1"/>
  <c r="AI48" i="8"/>
  <c r="AJ48" i="8" s="1"/>
  <c r="M23" i="1"/>
  <c r="I23" i="1"/>
  <c r="I52" i="1"/>
  <c r="AI19" i="8"/>
  <c r="AJ19" i="8" s="1"/>
  <c r="AI31" i="8"/>
  <c r="O30" i="1"/>
  <c r="K52" i="1"/>
  <c r="O21" i="1"/>
  <c r="O50" i="1"/>
  <c r="AA52" i="8" l="1"/>
  <c r="K60" i="1"/>
  <c r="T52" i="8"/>
  <c r="I60" i="1"/>
  <c r="AO58" i="44"/>
  <c r="AO21" i="44"/>
  <c r="L52" i="44"/>
  <c r="AH21" i="44"/>
  <c r="AI21" i="44" s="1"/>
  <c r="AJ21" i="44" s="1"/>
  <c r="M54" i="1"/>
  <c r="O52" i="1"/>
  <c r="O60" i="1" s="1"/>
  <c r="AH50" i="44"/>
  <c r="AA50" i="44"/>
  <c r="AB50" i="44" s="1"/>
  <c r="AC50" i="44" s="1"/>
  <c r="I54" i="1"/>
  <c r="I61" i="1" s="1"/>
  <c r="T52" i="44"/>
  <c r="Z52" i="44"/>
  <c r="AB21" i="44"/>
  <c r="AC21" i="44" s="1"/>
  <c r="G50" i="44"/>
  <c r="H50" i="44" s="1"/>
  <c r="K54" i="1"/>
  <c r="AA52" i="44" s="1"/>
  <c r="O23" i="1"/>
  <c r="AI28" i="8"/>
  <c r="AJ28" i="8" s="1"/>
  <c r="AI21" i="8"/>
  <c r="AJ21" i="8" s="1"/>
  <c r="AG52" i="8"/>
  <c r="C60" i="1"/>
  <c r="AI50" i="44" l="1"/>
  <c r="AJ50" i="44" s="1"/>
  <c r="AO52" i="44"/>
  <c r="O54" i="1"/>
  <c r="O61" i="1" s="1"/>
  <c r="U52" i="44"/>
  <c r="V52" i="44" s="1"/>
  <c r="K61" i="1"/>
  <c r="M61" i="1"/>
  <c r="AH52" i="44"/>
  <c r="AB52" i="44"/>
  <c r="AC52" i="44" s="1"/>
  <c r="AI50" i="8"/>
  <c r="AJ50" i="8" s="1"/>
  <c r="AI52" i="8"/>
  <c r="AJ52" i="8" s="1"/>
  <c r="C21" i="1"/>
  <c r="B31" i="43"/>
  <c r="F31" i="43" s="1"/>
  <c r="N31" i="43" s="1"/>
  <c r="B32" i="43"/>
  <c r="F32" i="43" s="1"/>
  <c r="N32" i="43" s="1"/>
  <c r="B33" i="43"/>
  <c r="F33" i="43" s="1"/>
  <c r="N33" i="43" s="1"/>
  <c r="B34" i="43"/>
  <c r="F34" i="43" s="1"/>
  <c r="N34" i="43" s="1"/>
  <c r="B35" i="43"/>
  <c r="F35" i="43" s="1"/>
  <c r="N35" i="43" s="1"/>
  <c r="B36" i="43"/>
  <c r="F36" i="43" s="1"/>
  <c r="N36" i="43" s="1"/>
  <c r="B37" i="43"/>
  <c r="F37" i="43" s="1"/>
  <c r="N37" i="43" s="1"/>
  <c r="B38" i="43"/>
  <c r="F38" i="43" s="1"/>
  <c r="N38" i="43" s="1"/>
  <c r="B39" i="43"/>
  <c r="F39" i="43" s="1"/>
  <c r="N39" i="43" s="1"/>
  <c r="B40" i="43"/>
  <c r="F40" i="43" s="1"/>
  <c r="N40" i="43" s="1"/>
  <c r="B41" i="43"/>
  <c r="F41" i="43" s="1"/>
  <c r="N41" i="43" s="1"/>
  <c r="B42" i="43"/>
  <c r="F42" i="43" s="1"/>
  <c r="N42" i="43" s="1"/>
  <c r="B43" i="43"/>
  <c r="F43" i="43" s="1"/>
  <c r="N43" i="43" s="1"/>
  <c r="B44" i="43"/>
  <c r="F44" i="43" s="1"/>
  <c r="N44" i="43" s="1"/>
  <c r="B45" i="43"/>
  <c r="F45" i="43" s="1"/>
  <c r="N45" i="43" s="1"/>
  <c r="B46" i="43"/>
  <c r="F46" i="43" s="1"/>
  <c r="N46" i="43" s="1"/>
  <c r="B47" i="43"/>
  <c r="F47" i="43" s="1"/>
  <c r="N47" i="43" s="1"/>
  <c r="B30" i="43"/>
  <c r="F30" i="43" s="1"/>
  <c r="N30" i="43" s="1"/>
  <c r="C31" i="8"/>
  <c r="C32" i="8"/>
  <c r="C33" i="8"/>
  <c r="C34" i="8"/>
  <c r="C35" i="8"/>
  <c r="C36" i="8"/>
  <c r="C37" i="8"/>
  <c r="C38" i="8"/>
  <c r="C39" i="8"/>
  <c r="C40" i="8"/>
  <c r="C41" i="8"/>
  <c r="C42" i="8"/>
  <c r="C43" i="8"/>
  <c r="C44" i="8"/>
  <c r="C45" i="8"/>
  <c r="C46" i="8"/>
  <c r="C47" i="8"/>
  <c r="C48" i="8"/>
  <c r="C50" i="8"/>
  <c r="C52" i="8"/>
  <c r="C54" i="8"/>
  <c r="C55" i="8"/>
  <c r="C30" i="8"/>
  <c r="M55" i="8"/>
  <c r="M54" i="8"/>
  <c r="M47" i="8"/>
  <c r="M18" i="8"/>
  <c r="M17" i="8"/>
  <c r="M16" i="8"/>
  <c r="M15" i="8"/>
  <c r="M14" i="8"/>
  <c r="M13" i="8"/>
  <c r="M12" i="8"/>
  <c r="M27" i="8"/>
  <c r="M26" i="8"/>
  <c r="M25" i="8"/>
  <c r="M46" i="8"/>
  <c r="M45" i="8"/>
  <c r="M44" i="8"/>
  <c r="M43" i="8"/>
  <c r="M42" i="8"/>
  <c r="M41" i="8"/>
  <c r="M40" i="8"/>
  <c r="M39" i="8"/>
  <c r="M38" i="8"/>
  <c r="M37" i="8"/>
  <c r="M36" i="8"/>
  <c r="M35" i="8"/>
  <c r="M34" i="8"/>
  <c r="M33" i="8"/>
  <c r="M32" i="8"/>
  <c r="M31" i="8"/>
  <c r="M30" i="8"/>
  <c r="Z2" i="8"/>
  <c r="S2" i="8"/>
  <c r="AI52" i="44" l="1"/>
  <c r="AJ52" i="44" s="1"/>
  <c r="M28" i="8"/>
  <c r="M9" i="8"/>
  <c r="M8" i="8"/>
  <c r="M5" i="8"/>
  <c r="AM19" i="8"/>
  <c r="F19" i="43" s="1"/>
  <c r="C19" i="8"/>
  <c r="F9" i="8"/>
  <c r="F8" i="8"/>
  <c r="M21" i="8"/>
  <c r="M19" i="8"/>
  <c r="H12" i="43"/>
  <c r="Z5" i="8"/>
  <c r="AO5" i="8" s="1"/>
  <c r="Z9" i="8"/>
  <c r="Z8" i="8"/>
  <c r="AO8" i="8" s="1"/>
  <c r="S9" i="8"/>
  <c r="S19" i="8" s="1"/>
  <c r="L8" i="8"/>
  <c r="L19" i="8" s="1"/>
  <c r="AC46" i="8"/>
  <c r="AB46" i="8"/>
  <c r="V46" i="8"/>
  <c r="U46" i="8"/>
  <c r="N46" i="8"/>
  <c r="O46" i="8" s="1"/>
  <c r="F46" i="8"/>
  <c r="Z48" i="8"/>
  <c r="S48" i="8"/>
  <c r="L48" i="8"/>
  <c r="AC55" i="8"/>
  <c r="AC54" i="8"/>
  <c r="AC47" i="8"/>
  <c r="AC45" i="8"/>
  <c r="AC44" i="8"/>
  <c r="AC43" i="8"/>
  <c r="AC42" i="8"/>
  <c r="AC41" i="8"/>
  <c r="AC40" i="8"/>
  <c r="AC39" i="8"/>
  <c r="AC38" i="8"/>
  <c r="AC37" i="8"/>
  <c r="AC36" i="8"/>
  <c r="AC35" i="8"/>
  <c r="AC34" i="8"/>
  <c r="AC33" i="8"/>
  <c r="AC32" i="8"/>
  <c r="AC31" i="8"/>
  <c r="AC30" i="8"/>
  <c r="AC27" i="8"/>
  <c r="AC26" i="8"/>
  <c r="AC25" i="8"/>
  <c r="AC17" i="8"/>
  <c r="AC16" i="8"/>
  <c r="AC15" i="8"/>
  <c r="AC14" i="8"/>
  <c r="AC13" i="8"/>
  <c r="V55" i="8"/>
  <c r="V54" i="8"/>
  <c r="V47" i="8"/>
  <c r="V45" i="8"/>
  <c r="V44" i="8"/>
  <c r="V43" i="8"/>
  <c r="V42" i="8"/>
  <c r="V41" i="8"/>
  <c r="V40" i="8"/>
  <c r="V39" i="8"/>
  <c r="V38" i="8"/>
  <c r="V37" i="8"/>
  <c r="V36" i="8"/>
  <c r="V35" i="8"/>
  <c r="V34" i="8"/>
  <c r="V33" i="8"/>
  <c r="V32" i="8"/>
  <c r="V31" i="8"/>
  <c r="V30" i="8"/>
  <c r="V27" i="8"/>
  <c r="V26" i="8"/>
  <c r="V25" i="8"/>
  <c r="V17" i="8"/>
  <c r="V16" i="8"/>
  <c r="V15" i="8"/>
  <c r="V14" i="8"/>
  <c r="V13" i="8"/>
  <c r="O55" i="8"/>
  <c r="O54" i="8"/>
  <c r="O47" i="8"/>
  <c r="H55" i="8"/>
  <c r="H54" i="8"/>
  <c r="H47" i="8"/>
  <c r="H43" i="8"/>
  <c r="U55" i="8"/>
  <c r="U54" i="8"/>
  <c r="U47" i="8"/>
  <c r="U45" i="8"/>
  <c r="U44" i="8"/>
  <c r="U43" i="8"/>
  <c r="U42" i="8"/>
  <c r="U41" i="8"/>
  <c r="U40" i="8"/>
  <c r="U39" i="8"/>
  <c r="U38" i="8"/>
  <c r="U37" i="8"/>
  <c r="U36" i="8"/>
  <c r="U35" i="8"/>
  <c r="U34" i="8"/>
  <c r="U33" i="8"/>
  <c r="U32" i="8"/>
  <c r="U30" i="8"/>
  <c r="U27" i="8"/>
  <c r="U26" i="8"/>
  <c r="U17" i="8"/>
  <c r="U16" i="8"/>
  <c r="U15" i="8"/>
  <c r="U14" i="8"/>
  <c r="U13" i="8"/>
  <c r="U12" i="8"/>
  <c r="V12" i="8" s="1"/>
  <c r="N55" i="8"/>
  <c r="N47" i="8"/>
  <c r="N45" i="8"/>
  <c r="O45" i="8" s="1"/>
  <c r="N44" i="8"/>
  <c r="O44" i="8" s="1"/>
  <c r="N43" i="8"/>
  <c r="O43" i="8" s="1"/>
  <c r="N42" i="8"/>
  <c r="O42" i="8" s="1"/>
  <c r="N41" i="8"/>
  <c r="O41" i="8" s="1"/>
  <c r="N40" i="8"/>
  <c r="O40" i="8" s="1"/>
  <c r="N39" i="8"/>
  <c r="O39" i="8" s="1"/>
  <c r="N38" i="8"/>
  <c r="O38" i="8" s="1"/>
  <c r="N37" i="8"/>
  <c r="O37" i="8" s="1"/>
  <c r="N36" i="8"/>
  <c r="O36" i="8" s="1"/>
  <c r="N35" i="8"/>
  <c r="O35" i="8" s="1"/>
  <c r="N34" i="8"/>
  <c r="O34" i="8" s="1"/>
  <c r="N33" i="8"/>
  <c r="O33" i="8" s="1"/>
  <c r="N32" i="8"/>
  <c r="O32" i="8" s="1"/>
  <c r="N31" i="8"/>
  <c r="O31" i="8" s="1"/>
  <c r="N30" i="8"/>
  <c r="O30" i="8" s="1"/>
  <c r="N27" i="8"/>
  <c r="O27" i="8" s="1"/>
  <c r="N26" i="8"/>
  <c r="O26" i="8" s="1"/>
  <c r="N25" i="8"/>
  <c r="O25" i="8" s="1"/>
  <c r="N17" i="8"/>
  <c r="O17" i="8" s="1"/>
  <c r="N16" i="8"/>
  <c r="O16" i="8" s="1"/>
  <c r="N15" i="8"/>
  <c r="O15" i="8" s="1"/>
  <c r="N14" i="8"/>
  <c r="O14" i="8" s="1"/>
  <c r="N13" i="8"/>
  <c r="O13" i="8" s="1"/>
  <c r="N12" i="8"/>
  <c r="O12" i="8" s="1"/>
  <c r="S28" i="8"/>
  <c r="S50" i="8" s="1"/>
  <c r="L28" i="8"/>
  <c r="N54" i="8"/>
  <c r="D55" i="43"/>
  <c r="D5" i="43"/>
  <c r="D8" i="43"/>
  <c r="Q19" i="43"/>
  <c r="D54" i="43"/>
  <c r="D47" i="43"/>
  <c r="D45" i="43"/>
  <c r="D44" i="43"/>
  <c r="D43" i="43"/>
  <c r="D42" i="43"/>
  <c r="D41" i="43"/>
  <c r="D40" i="43"/>
  <c r="D39" i="43"/>
  <c r="D38" i="43"/>
  <c r="D37" i="43"/>
  <c r="D36" i="43"/>
  <c r="D35" i="43"/>
  <c r="D34" i="43"/>
  <c r="D33" i="43"/>
  <c r="D32" i="43"/>
  <c r="D31" i="43"/>
  <c r="D30" i="43"/>
  <c r="D27" i="43"/>
  <c r="D26" i="43"/>
  <c r="D25" i="43"/>
  <c r="D17" i="43"/>
  <c r="D16" i="43"/>
  <c r="D15" i="43"/>
  <c r="D14" i="43"/>
  <c r="D13" i="43"/>
  <c r="D12" i="43"/>
  <c r="D9" i="43"/>
  <c r="M50" i="44"/>
  <c r="AP50" i="44" s="1"/>
  <c r="AP9" i="8" l="1"/>
  <c r="AO9" i="8"/>
  <c r="H9" i="43" s="1"/>
  <c r="Z19" i="8"/>
  <c r="Z21" i="8" s="1"/>
  <c r="S21" i="8"/>
  <c r="S58" i="8"/>
  <c r="Z58" i="8"/>
  <c r="AO48" i="8"/>
  <c r="H48" i="43" s="1"/>
  <c r="G46" i="8"/>
  <c r="H46" i="8" s="1"/>
  <c r="AP46" i="8"/>
  <c r="AQ46" i="8" s="1"/>
  <c r="AP8" i="8"/>
  <c r="I8" i="43" s="1"/>
  <c r="I5" i="43"/>
  <c r="AQ50" i="44"/>
  <c r="AR50" i="44" s="1"/>
  <c r="N50" i="44"/>
  <c r="O50" i="44" s="1"/>
  <c r="L50" i="8"/>
  <c r="L58" i="8" s="1"/>
  <c r="U31" i="8"/>
  <c r="Q28" i="43"/>
  <c r="E52" i="1"/>
  <c r="E60" i="1" s="1"/>
  <c r="E61" i="1" s="1"/>
  <c r="O64" i="1" s="1"/>
  <c r="Q21" i="43"/>
  <c r="D46" i="43"/>
  <c r="Q48" i="43"/>
  <c r="R33" i="43"/>
  <c r="S33" i="43" s="1"/>
  <c r="H5" i="43"/>
  <c r="R46" i="43"/>
  <c r="S46" i="43" s="1"/>
  <c r="R30" i="43"/>
  <c r="S30" i="43" s="1"/>
  <c r="R55" i="43"/>
  <c r="S55" i="43" s="1"/>
  <c r="R54" i="43"/>
  <c r="S54" i="43" s="1"/>
  <c r="P48" i="43"/>
  <c r="R31" i="43"/>
  <c r="S31" i="43" s="1"/>
  <c r="R26" i="43"/>
  <c r="S26" i="43" s="1"/>
  <c r="I9" i="43"/>
  <c r="H8" i="43"/>
  <c r="M48" i="8"/>
  <c r="N48" i="8" s="1"/>
  <c r="O48" i="8" s="1"/>
  <c r="U48" i="8"/>
  <c r="V48" i="8" s="1"/>
  <c r="U25" i="8"/>
  <c r="AB19" i="8" l="1"/>
  <c r="AC19" i="8" s="1"/>
  <c r="B19" i="43" s="1"/>
  <c r="L21" i="8"/>
  <c r="L52" i="8" s="1"/>
  <c r="U19" i="8"/>
  <c r="I46" i="43"/>
  <c r="AO19" i="8"/>
  <c r="M21" i="44"/>
  <c r="R48" i="43"/>
  <c r="S48" i="43" s="1"/>
  <c r="Q52" i="43"/>
  <c r="Q50" i="43"/>
  <c r="D28" i="43"/>
  <c r="D50" i="43"/>
  <c r="N19" i="8"/>
  <c r="O19" i="8" s="1"/>
  <c r="D21" i="43"/>
  <c r="D19" i="43"/>
  <c r="P19" i="43"/>
  <c r="R19" i="43" s="1"/>
  <c r="V19" i="8"/>
  <c r="D48" i="43"/>
  <c r="R32" i="43"/>
  <c r="S32" i="43" s="1"/>
  <c r="P28" i="43"/>
  <c r="R25" i="43"/>
  <c r="S25" i="43" s="1"/>
  <c r="U28" i="8"/>
  <c r="V28" i="8" s="1"/>
  <c r="M50" i="8"/>
  <c r="N28" i="8"/>
  <c r="O28" i="8" s="1"/>
  <c r="AB55" i="8"/>
  <c r="AB54" i="8"/>
  <c r="AB47" i="8"/>
  <c r="AB45" i="8"/>
  <c r="AB44" i="8"/>
  <c r="AB43" i="8"/>
  <c r="AB42" i="8"/>
  <c r="AB41" i="8"/>
  <c r="AB40" i="8"/>
  <c r="AB39" i="8"/>
  <c r="AB38" i="8"/>
  <c r="AB37" i="8"/>
  <c r="AB36" i="8"/>
  <c r="AB35" i="8"/>
  <c r="AB34" i="8"/>
  <c r="AB33" i="8"/>
  <c r="AB32" i="8"/>
  <c r="AB31" i="8"/>
  <c r="AB26" i="8"/>
  <c r="AB25" i="8"/>
  <c r="AB13" i="8"/>
  <c r="AB14" i="8"/>
  <c r="AB15" i="8"/>
  <c r="AB16" i="8"/>
  <c r="AB17" i="8"/>
  <c r="AB12" i="8"/>
  <c r="AC12" i="8" s="1"/>
  <c r="F55" i="8"/>
  <c r="F54" i="8"/>
  <c r="F31" i="8"/>
  <c r="F32" i="8"/>
  <c r="F33" i="8"/>
  <c r="F34" i="8"/>
  <c r="F35" i="8"/>
  <c r="F36" i="8"/>
  <c r="F37" i="8"/>
  <c r="F38" i="8"/>
  <c r="F39" i="8"/>
  <c r="F40" i="8"/>
  <c r="F41" i="8"/>
  <c r="F42" i="8"/>
  <c r="F43" i="8"/>
  <c r="F44" i="8"/>
  <c r="F45" i="8"/>
  <c r="F47" i="8"/>
  <c r="F30" i="8"/>
  <c r="F26" i="8"/>
  <c r="F27" i="8"/>
  <c r="G27" i="8" s="1"/>
  <c r="H27" i="8" s="1"/>
  <c r="F25" i="8"/>
  <c r="AP25" i="8" s="1"/>
  <c r="F13" i="8"/>
  <c r="F14" i="8"/>
  <c r="F15" i="8"/>
  <c r="AP15" i="8" s="1"/>
  <c r="F16" i="8"/>
  <c r="F17" i="8"/>
  <c r="F12" i="8"/>
  <c r="Z28" i="8"/>
  <c r="AO28" i="8" s="1"/>
  <c r="H28" i="43" s="1"/>
  <c r="G47" i="8" l="1"/>
  <c r="AP47" i="8"/>
  <c r="G54" i="8"/>
  <c r="AP54" i="8"/>
  <c r="G55" i="8"/>
  <c r="AP55" i="8"/>
  <c r="H19" i="43"/>
  <c r="G37" i="8"/>
  <c r="H37" i="8" s="1"/>
  <c r="AP37" i="8"/>
  <c r="G42" i="8"/>
  <c r="H42" i="8" s="1"/>
  <c r="AP42" i="8"/>
  <c r="G34" i="8"/>
  <c r="H34" i="8" s="1"/>
  <c r="AP34" i="8"/>
  <c r="G44" i="8"/>
  <c r="H44" i="8" s="1"/>
  <c r="AP44" i="8"/>
  <c r="G40" i="8"/>
  <c r="H40" i="8" s="1"/>
  <c r="AP40" i="8"/>
  <c r="G36" i="8"/>
  <c r="H36" i="8" s="1"/>
  <c r="AP36" i="8"/>
  <c r="G32" i="8"/>
  <c r="H32" i="8" s="1"/>
  <c r="AP32" i="8"/>
  <c r="G38" i="8"/>
  <c r="H38" i="8" s="1"/>
  <c r="AP38" i="8"/>
  <c r="G45" i="8"/>
  <c r="H45" i="8" s="1"/>
  <c r="AP45" i="8"/>
  <c r="G41" i="8"/>
  <c r="H41" i="8" s="1"/>
  <c r="AP41" i="8"/>
  <c r="G33" i="8"/>
  <c r="H33" i="8" s="1"/>
  <c r="AP33" i="8"/>
  <c r="G43" i="8"/>
  <c r="AP43" i="8"/>
  <c r="G39" i="8"/>
  <c r="H39" i="8" s="1"/>
  <c r="AP39" i="8"/>
  <c r="G35" i="8"/>
  <c r="H35" i="8" s="1"/>
  <c r="AP35" i="8"/>
  <c r="G31" i="8"/>
  <c r="H31" i="8" s="1"/>
  <c r="AP31" i="8"/>
  <c r="AP27" i="8"/>
  <c r="G26" i="8"/>
  <c r="H26" i="8" s="1"/>
  <c r="AP26" i="8"/>
  <c r="G14" i="8"/>
  <c r="H14" i="8" s="1"/>
  <c r="AP14" i="8"/>
  <c r="G16" i="8"/>
  <c r="H16" i="8" s="1"/>
  <c r="AP16" i="8"/>
  <c r="G17" i="8"/>
  <c r="H17" i="8" s="1"/>
  <c r="AP17" i="8"/>
  <c r="G13" i="8"/>
  <c r="H13" i="8" s="1"/>
  <c r="AP13" i="8"/>
  <c r="G12" i="8"/>
  <c r="H12" i="8" s="1"/>
  <c r="AP12" i="8"/>
  <c r="AO21" i="8"/>
  <c r="G30" i="8"/>
  <c r="H30" i="8" s="1"/>
  <c r="AP30" i="8"/>
  <c r="I30" i="43" s="1"/>
  <c r="N21" i="44"/>
  <c r="O21" i="44" s="1"/>
  <c r="M52" i="44"/>
  <c r="AB21" i="8"/>
  <c r="AC21" i="8" s="1"/>
  <c r="P21" i="43"/>
  <c r="R21" i="43" s="1"/>
  <c r="S21" i="43" s="1"/>
  <c r="S19" i="43"/>
  <c r="N21" i="8"/>
  <c r="O21" i="8" s="1"/>
  <c r="U50" i="8"/>
  <c r="V50" i="8" s="1"/>
  <c r="N50" i="8"/>
  <c r="O50" i="8" s="1"/>
  <c r="M52" i="8"/>
  <c r="D52" i="43"/>
  <c r="S52" i="8"/>
  <c r="U21" i="8"/>
  <c r="V21" i="8" s="1"/>
  <c r="R35" i="43"/>
  <c r="S35" i="43" s="1"/>
  <c r="R34" i="43"/>
  <c r="S34" i="43" s="1"/>
  <c r="P50" i="43"/>
  <c r="N3" i="43" s="1"/>
  <c r="R28" i="43"/>
  <c r="S28" i="43" s="1"/>
  <c r="R27" i="43"/>
  <c r="S27" i="43" s="1"/>
  <c r="F48" i="8"/>
  <c r="G25" i="8"/>
  <c r="H25" i="8" s="1"/>
  <c r="F28" i="8"/>
  <c r="AB30" i="8"/>
  <c r="AB48" i="8"/>
  <c r="AC48" i="8" s="1"/>
  <c r="AB28" i="8"/>
  <c r="AC28" i="8" s="1"/>
  <c r="AB27" i="8"/>
  <c r="G15" i="8"/>
  <c r="H15" i="8" s="1"/>
  <c r="Z50" i="8"/>
  <c r="AP28" i="8" l="1"/>
  <c r="F50" i="8"/>
  <c r="AP50" i="8" s="1"/>
  <c r="AO50" i="8"/>
  <c r="H21" i="43"/>
  <c r="G48" i="8"/>
  <c r="H48" i="8" s="1"/>
  <c r="AP48" i="8"/>
  <c r="N52" i="44"/>
  <c r="O52" i="44" s="1"/>
  <c r="Z52" i="8"/>
  <c r="D58" i="43"/>
  <c r="N52" i="8"/>
  <c r="O52" i="8" s="1"/>
  <c r="U52" i="8"/>
  <c r="V52" i="8" s="1"/>
  <c r="R36" i="43"/>
  <c r="S36" i="43" s="1"/>
  <c r="R37" i="43"/>
  <c r="S37" i="43" s="1"/>
  <c r="R50" i="43"/>
  <c r="S50" i="43" s="1"/>
  <c r="P58" i="43"/>
  <c r="P59" i="43" s="1"/>
  <c r="P52" i="43"/>
  <c r="G28" i="8"/>
  <c r="H28" i="8" s="1"/>
  <c r="H50" i="43" l="1"/>
  <c r="AO58" i="8"/>
  <c r="AO52" i="8"/>
  <c r="H52" i="43" s="1"/>
  <c r="AB50" i="8"/>
  <c r="AC50" i="8" s="1"/>
  <c r="AB52" i="8"/>
  <c r="AC52" i="8" s="1"/>
  <c r="G50" i="8"/>
  <c r="H50" i="8" s="1"/>
  <c r="R39" i="43"/>
  <c r="S39" i="43" s="1"/>
  <c r="R38" i="43"/>
  <c r="S38" i="43" s="1"/>
  <c r="R52" i="43"/>
  <c r="S52" i="43" s="1"/>
  <c r="R41" i="43" l="1"/>
  <c r="S41" i="43" s="1"/>
  <c r="R40" i="43"/>
  <c r="S40" i="43" s="1"/>
  <c r="AQ16" i="8" l="1"/>
  <c r="AR16" i="8" s="1"/>
  <c r="I16" i="43"/>
  <c r="J16" i="43" s="1"/>
  <c r="K16" i="43" s="1"/>
  <c r="AQ44" i="8"/>
  <c r="AR44" i="8" s="1"/>
  <c r="I44" i="43"/>
  <c r="AQ47" i="8"/>
  <c r="AR47" i="8" s="1"/>
  <c r="I47" i="43"/>
  <c r="AQ33" i="8"/>
  <c r="AR33" i="8" s="1"/>
  <c r="I33" i="43"/>
  <c r="J33" i="43" s="1"/>
  <c r="K33" i="43" s="1"/>
  <c r="AQ27" i="8"/>
  <c r="AR27" i="8" s="1"/>
  <c r="I27" i="43"/>
  <c r="J27" i="43" s="1"/>
  <c r="K27" i="43" s="1"/>
  <c r="AQ35" i="8"/>
  <c r="AR35" i="8" s="1"/>
  <c r="I35" i="43"/>
  <c r="J35" i="43" s="1"/>
  <c r="K35" i="43" s="1"/>
  <c r="AQ38" i="8"/>
  <c r="AR38" i="8" s="1"/>
  <c r="I38" i="43"/>
  <c r="J38" i="43" s="1"/>
  <c r="K38" i="43" s="1"/>
  <c r="AQ41" i="8"/>
  <c r="AR41" i="8" s="1"/>
  <c r="I41" i="43"/>
  <c r="J41" i="43" s="1"/>
  <c r="K41" i="43" s="1"/>
  <c r="AQ12" i="8"/>
  <c r="AR12" i="8" s="1"/>
  <c r="I12" i="43"/>
  <c r="J12" i="43" s="1"/>
  <c r="K12" i="43" s="1"/>
  <c r="AQ43" i="8"/>
  <c r="AR43" i="8" s="1"/>
  <c r="I43" i="43"/>
  <c r="J43" i="43" s="1"/>
  <c r="K43" i="43" s="1"/>
  <c r="AQ15" i="8"/>
  <c r="AR15" i="8" s="1"/>
  <c r="I15" i="43"/>
  <c r="J15" i="43" s="1"/>
  <c r="K15" i="43" s="1"/>
  <c r="AQ25" i="8"/>
  <c r="AR25" i="8" s="1"/>
  <c r="I25" i="43"/>
  <c r="AQ40" i="8"/>
  <c r="AR40" i="8" s="1"/>
  <c r="I40" i="43"/>
  <c r="J40" i="43" s="1"/>
  <c r="K40" i="43" s="1"/>
  <c r="AQ39" i="8"/>
  <c r="AR39" i="8" s="1"/>
  <c r="I39" i="43"/>
  <c r="J39" i="43" s="1"/>
  <c r="K39" i="43" s="1"/>
  <c r="AQ42" i="8"/>
  <c r="AR42" i="8" s="1"/>
  <c r="I42" i="43"/>
  <c r="J42" i="43" s="1"/>
  <c r="K42" i="43" s="1"/>
  <c r="AQ45" i="8"/>
  <c r="AR45" i="8" s="1"/>
  <c r="I45" i="43"/>
  <c r="J45" i="43" s="1"/>
  <c r="K45" i="43" s="1"/>
  <c r="AQ54" i="8"/>
  <c r="AR54" i="8" s="1"/>
  <c r="I54" i="43"/>
  <c r="AQ17" i="8"/>
  <c r="AR17" i="8" s="1"/>
  <c r="I17" i="43"/>
  <c r="AQ36" i="8"/>
  <c r="AR36" i="8" s="1"/>
  <c r="I36" i="43"/>
  <c r="J36" i="43" s="1"/>
  <c r="K36" i="43" s="1"/>
  <c r="AQ14" i="8"/>
  <c r="AR14" i="8" s="1"/>
  <c r="I14" i="43"/>
  <c r="J14" i="43" s="1"/>
  <c r="K14" i="43" s="1"/>
  <c r="AQ13" i="8"/>
  <c r="AR13" i="8" s="1"/>
  <c r="I13" i="43"/>
  <c r="J13" i="43" s="1"/>
  <c r="K13" i="43" s="1"/>
  <c r="AQ26" i="8"/>
  <c r="AR26" i="8" s="1"/>
  <c r="I26" i="43"/>
  <c r="J26" i="43" s="1"/>
  <c r="K26" i="43" s="1"/>
  <c r="AQ32" i="8"/>
  <c r="AR32" i="8" s="1"/>
  <c r="I32" i="43"/>
  <c r="J32" i="43" s="1"/>
  <c r="K32" i="43" s="1"/>
  <c r="AQ31" i="8"/>
  <c r="AR31" i="8" s="1"/>
  <c r="I31" i="43"/>
  <c r="J31" i="43" s="1"/>
  <c r="K31" i="43" s="1"/>
  <c r="AQ34" i="8"/>
  <c r="AR34" i="8" s="1"/>
  <c r="I34" i="43"/>
  <c r="J34" i="43" s="1"/>
  <c r="K34" i="43" s="1"/>
  <c r="AQ37" i="8"/>
  <c r="AR37" i="8" s="1"/>
  <c r="I37" i="43"/>
  <c r="J37" i="43" s="1"/>
  <c r="K37" i="43" s="1"/>
  <c r="AQ30" i="8"/>
  <c r="AR30" i="8" s="1"/>
  <c r="J30" i="43"/>
  <c r="K30" i="43" s="1"/>
  <c r="R42" i="43"/>
  <c r="S42" i="43" s="1"/>
  <c r="J44" i="43"/>
  <c r="K44" i="43" s="1"/>
  <c r="R43" i="43"/>
  <c r="S43" i="43" s="1"/>
  <c r="J46" i="43" l="1"/>
  <c r="K46" i="43" s="1"/>
  <c r="F3" i="43"/>
  <c r="E23" i="1"/>
  <c r="E54" i="1" s="1"/>
  <c r="AP19" i="8"/>
  <c r="I19" i="43"/>
  <c r="J17" i="43"/>
  <c r="K17" i="43" s="1"/>
  <c r="I28" i="43"/>
  <c r="J25" i="43"/>
  <c r="K25" i="43" s="1"/>
  <c r="AQ55" i="8"/>
  <c r="AR55" i="8" s="1"/>
  <c r="I55" i="43"/>
  <c r="J55" i="43" s="1"/>
  <c r="K55" i="43" s="1"/>
  <c r="AQ48" i="8"/>
  <c r="AR48" i="8" s="1"/>
  <c r="I48" i="43"/>
  <c r="R45" i="43"/>
  <c r="S45" i="43" s="1"/>
  <c r="R44" i="43"/>
  <c r="S44" i="43" s="1"/>
  <c r="J47" i="43"/>
  <c r="K47" i="43" s="1"/>
  <c r="AQ28" i="8"/>
  <c r="AR28" i="8" s="1"/>
  <c r="AQ19" i="8" l="1"/>
  <c r="AR19" i="8" s="1"/>
  <c r="J28" i="43"/>
  <c r="K28" i="43" s="1"/>
  <c r="I50" i="43"/>
  <c r="F21" i="44"/>
  <c r="G19" i="8"/>
  <c r="H19" i="8" s="1"/>
  <c r="F21" i="8"/>
  <c r="F52" i="8" s="1"/>
  <c r="D22" i="39"/>
  <c r="I21" i="43"/>
  <c r="J21" i="43" s="1"/>
  <c r="K21" i="43" s="1"/>
  <c r="J19" i="43"/>
  <c r="K19" i="43" s="1"/>
  <c r="AQ50" i="8"/>
  <c r="AR50" i="8" s="1"/>
  <c r="J54" i="43"/>
  <c r="K54" i="43" s="1"/>
  <c r="J48" i="43"/>
  <c r="K48" i="43" s="1"/>
  <c r="R47" i="43"/>
  <c r="S47" i="43" s="1"/>
  <c r="D22" i="38"/>
  <c r="AP21" i="8" l="1"/>
  <c r="G21" i="44"/>
  <c r="H21" i="44" s="1"/>
  <c r="F52" i="44"/>
  <c r="AP21" i="44"/>
  <c r="G21" i="8"/>
  <c r="H21" i="8" s="1"/>
  <c r="H58" i="43"/>
  <c r="J50" i="43"/>
  <c r="K50" i="43" s="1"/>
  <c r="AQ21" i="8" l="1"/>
  <c r="AR21" i="8" s="1"/>
  <c r="AQ21" i="44"/>
  <c r="AR21" i="44" s="1"/>
  <c r="G52" i="44"/>
  <c r="H52" i="44" s="1"/>
  <c r="AP52" i="44"/>
  <c r="AQ52" i="44" s="1"/>
  <c r="AR52" i="44" s="1"/>
  <c r="G52" i="8"/>
  <c r="H52" i="8" s="1"/>
  <c r="AP52" i="8"/>
  <c r="AQ52" i="8" l="1"/>
  <c r="AR52" i="8" s="1"/>
  <c r="I52" i="43"/>
  <c r="J52" i="43" s="1"/>
  <c r="K52" i="43" s="1"/>
</calcChain>
</file>

<file path=xl/sharedStrings.xml><?xml version="1.0" encoding="utf-8"?>
<sst xmlns="http://schemas.openxmlformats.org/spreadsheetml/2006/main" count="345" uniqueCount="114">
  <si>
    <t>VLA CLSP Financial Reporting Template</t>
  </si>
  <si>
    <t>Tips</t>
  </si>
  <si>
    <t>Details</t>
  </si>
  <si>
    <t>Funds Reports</t>
  </si>
  <si>
    <t>Organisation Name</t>
  </si>
  <si>
    <t>&lt;Type Centre Name &gt;</t>
  </si>
  <si>
    <t>Variance to date</t>
  </si>
  <si>
    <t>% over or under budget</t>
  </si>
  <si>
    <t>As shown in this example: In Funds Reports, for line items where both variance shows $2000 or more of overspend, and/or % over/under budget is greater than 10% red icons will be displayed. For line items with 2 red icons, and note must be included to explain the difference between the budgeted and actual spend. There is a section for notes at the bottom of the sheet.</t>
  </si>
  <si>
    <t>Financial Year</t>
  </si>
  <si>
    <t>2019-20</t>
  </si>
  <si>
    <t>line item…</t>
  </si>
  <si>
    <t>-</t>
  </si>
  <si>
    <t>A</t>
  </si>
  <si>
    <t>B</t>
  </si>
  <si>
    <t>C</t>
  </si>
  <si>
    <t xml:space="preserve">By clicking the minus sign above a section of the report, you can minimise it to make viewing and completing the reports easier. To undo this, simply click the + sign </t>
  </si>
  <si>
    <t>All formulas have been locked to minimise risk of accidental change. If you find an error you can either unlock the content and update this yourself, or contact the CLC Funding Team and VLA via clcfdp@vla.vic.gov.au. The password to Unlock content if required is: 'CLSP'</t>
  </si>
  <si>
    <t xml:space="preserve">Funding Source </t>
  </si>
  <si>
    <t>Description (Optional)</t>
  </si>
  <si>
    <t>Amount</t>
  </si>
  <si>
    <t>Other Commonwealth Government Funding</t>
  </si>
  <si>
    <t>Other State Government Funding</t>
  </si>
  <si>
    <t>Other</t>
  </si>
  <si>
    <t>Total funds budgeted from other sources</t>
  </si>
  <si>
    <t>Other income brought in to CLSP as Sundry Income</t>
  </si>
  <si>
    <t>Total income for centre (CLSP + Other Income)</t>
  </si>
  <si>
    <t>Comments:</t>
  </si>
  <si>
    <t xml:space="preserve">Baseline Funding </t>
  </si>
  <si>
    <t>&lt;enter funding stream&gt;</t>
  </si>
  <si>
    <t>Total</t>
  </si>
  <si>
    <t>Which CLASS funding category is used?*</t>
  </si>
  <si>
    <t>Months of project funding in FY* (default is 12)</t>
  </si>
  <si>
    <t>CLSP INCOME</t>
  </si>
  <si>
    <t>A. Surplus/Deficit from previous year</t>
  </si>
  <si>
    <t>VLA funding</t>
  </si>
  <si>
    <t>Commonwealth</t>
  </si>
  <si>
    <t>State</t>
  </si>
  <si>
    <t>A. Service Generated Income:</t>
  </si>
  <si>
    <t>Interest</t>
  </si>
  <si>
    <t>Membership</t>
  </si>
  <si>
    <t>Community Legal Education</t>
  </si>
  <si>
    <t>Costs Recovered &amp; Retained</t>
  </si>
  <si>
    <t>Fundraising/Donations</t>
  </si>
  <si>
    <t>Sundry Income</t>
  </si>
  <si>
    <t>C. CLSP General Purpose Income</t>
  </si>
  <si>
    <t>CLSP EXPENSES</t>
  </si>
  <si>
    <t>Salaries</t>
  </si>
  <si>
    <t>Superannuation</t>
  </si>
  <si>
    <t>On Costs</t>
  </si>
  <si>
    <t>D. Total Salaries Expenses</t>
  </si>
  <si>
    <t>Rent (amortised)</t>
  </si>
  <si>
    <t>Repairs and Maintenance</t>
  </si>
  <si>
    <t>Other Premises Costs</t>
  </si>
  <si>
    <t>Staff Training</t>
  </si>
  <si>
    <t>Staff Recruitment</t>
  </si>
  <si>
    <t>Communications</t>
  </si>
  <si>
    <t>Office Overheads</t>
  </si>
  <si>
    <t>Insurance</t>
  </si>
  <si>
    <t>Finance, Audit &amp; Accounting Fees</t>
  </si>
  <si>
    <t>Library, Resources &amp; Subscriptions</t>
  </si>
  <si>
    <t>Travel</t>
  </si>
  <si>
    <t>Programming and Planning</t>
  </si>
  <si>
    <t>Client Disbursements</t>
  </si>
  <si>
    <t>Leases (amortised)</t>
  </si>
  <si>
    <t>Assets (Minor Equipment)</t>
  </si>
  <si>
    <t>Depreciation on Capex</t>
  </si>
  <si>
    <t>Auspicing or Management Fee</t>
  </si>
  <si>
    <t>E. Total Operating Expenses</t>
  </si>
  <si>
    <t>F. Total CLSP Expenses (Salaries + Operating)</t>
  </si>
  <si>
    <t>G. Total adjusted Income - Total CLSP Expenses</t>
  </si>
  <si>
    <t xml:space="preserve"> I. Capital Expenditure (Capex)</t>
  </si>
  <si>
    <t>J.  Opening Accumulated Depreciation</t>
  </si>
  <si>
    <t>TOTAL</t>
  </si>
  <si>
    <t>K. Surplus/Deficit for Next Year</t>
  </si>
  <si>
    <t xml:space="preserve">The Service Agreement states that organisations can retain up to the equivalent 15% of baseline funding each year, this amount is called the "Allowable Surplus." Any amount above this is "Excess Surplus" which the organisation must apply to VLA to retain or spend. Excess Surplus is any amount in K. Surplus/Deficit for Next Year that is above the Max. Allowable Surplus Amount. </t>
  </si>
  <si>
    <t xml:space="preserve">Max. Allowable Surplus </t>
  </si>
  <si>
    <t>Projected Excess Surplus*</t>
  </si>
  <si>
    <t>Funds Report 1</t>
  </si>
  <si>
    <t>Generalist Services</t>
  </si>
  <si>
    <t>Actual</t>
  </si>
  <si>
    <t>Pro-rata budget</t>
  </si>
  <si>
    <t>Half-year Budget</t>
  </si>
  <si>
    <t xml:space="preserve">Surplus/Deficit from previous year* </t>
  </si>
  <si>
    <t>Surplus/Deficit from previous year</t>
  </si>
  <si>
    <t>Service Generated Income:</t>
  </si>
  <si>
    <t>Total adjusted Surplus/Deficit</t>
  </si>
  <si>
    <t>Total Salaries Expenses</t>
  </si>
  <si>
    <t>Rent</t>
  </si>
  <si>
    <t>Leases</t>
  </si>
  <si>
    <t>Assets</t>
  </si>
  <si>
    <t>Depreciation</t>
  </si>
  <si>
    <t>Total Operating Expenses</t>
  </si>
  <si>
    <t>Total CLSP Expenses</t>
  </si>
  <si>
    <t>Total adjusted Income - Total CLSP Expenses</t>
  </si>
  <si>
    <t>Approved Capital Expenditure</t>
  </si>
  <si>
    <t xml:space="preserve"> Accumulated Depreciation</t>
  </si>
  <si>
    <t>Adjusted Surplus/Deficit at half-year</t>
  </si>
  <si>
    <t>Surplus/Deficit at half-year</t>
  </si>
  <si>
    <t>Notes on budget variance and other comments</t>
  </si>
  <si>
    <t>Funds Report 2</t>
  </si>
  <si>
    <t xml:space="preserve"> Budget</t>
  </si>
  <si>
    <t xml:space="preserve">Variance </t>
  </si>
  <si>
    <t>Total adjusted for Surplus/Deficit</t>
  </si>
  <si>
    <t>Surplus/Deficit</t>
  </si>
  <si>
    <t>Actual Amount received for this Financial Year</t>
  </si>
  <si>
    <t>Total funds received from other sources</t>
  </si>
  <si>
    <t>Budget</t>
  </si>
  <si>
    <t>Funds Report 1 - consolidated</t>
  </si>
  <si>
    <t>Funds Report 2 - consolidated</t>
  </si>
  <si>
    <t>Surplus/Deficit for This Year</t>
  </si>
  <si>
    <t xml:space="preserve">Surplus/Deficit for Next Year </t>
  </si>
  <si>
    <t>Max. Allowable Surplus</t>
  </si>
  <si>
    <t xml:space="preserve"> Excess Surplus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</si>
</sst>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quot;$&quot;#,##0"/>
    <numFmt numFmtId="165" formatCode="_-&quot;$&quot;* #,##0.00_-;\-&quot;$&quot;* #,##0.00_-;_-&quot;$&quot;* &quot;-&quot;??_-;_-@_-"/>
    <numFmt numFmtId="166" formatCode="&quot;$&quot;#,##0"/>
    <numFmt numFmtId="167" formatCode="&quot;$&quot;#,##0.00"/>
  </numFmts>
  <fonts count="32">
    <font>
      <sz val="10"/>
      <name val="Geneva"/>
    </font>
    <font>
      <b/>
      <sz val="10"/>
      <name val="Geneva"/>
    </font>
    <font>
      <sz val="10"/>
      <name val="Geneva"/>
    </font>
    <font>
      <sz val="10"/>
      <name val="Arial"/>
      <family val="2"/>
    </font>
    <font>
      <b/>
      <sz val="10"/>
      <name val="Arial"/>
      <family val="2"/>
    </font>
    <font>
      <i/>
      <sz val="9"/>
      <name val="Arial"/>
      <family val="2"/>
    </font>
    <font>
      <sz val="10"/>
      <name val="Symbol"/>
      <family val="1"/>
      <charset val="2"/>
    </font>
    <font>
      <b/>
      <sz val="9"/>
      <name val="Arial"/>
      <family val="2"/>
    </font>
    <font>
      <sz val="9"/>
      <name val="Arial"/>
      <family val="2"/>
    </font>
    <font>
      <b/>
      <sz val="10"/>
      <name val="Arial MT"/>
    </font>
    <font>
      <b/>
      <i/>
      <sz val="10"/>
      <name val="Arial"/>
      <family val="2"/>
    </font>
    <font>
      <i/>
      <sz val="10"/>
      <name val="Arial"/>
      <family val="2"/>
    </font>
    <font>
      <u/>
      <sz val="10"/>
      <name val="Arial"/>
      <family val="2"/>
    </font>
    <font>
      <b/>
      <sz val="10"/>
      <color theme="1"/>
      <name val="Arial"/>
      <family val="2"/>
    </font>
    <font>
      <b/>
      <i/>
      <sz val="10"/>
      <name val="Geneva"/>
    </font>
    <font>
      <i/>
      <sz val="10"/>
      <name val="Geneva"/>
    </font>
    <font>
      <i/>
      <u/>
      <sz val="10"/>
      <name val="Arial"/>
      <family val="2"/>
    </font>
    <font>
      <b/>
      <i/>
      <u/>
      <sz val="10"/>
      <name val="Arial"/>
      <family val="2"/>
    </font>
    <font>
      <b/>
      <i/>
      <u/>
      <sz val="9"/>
      <name val="Arial"/>
      <family val="2"/>
    </font>
    <font>
      <b/>
      <sz val="16"/>
      <color theme="5"/>
      <name val="Arial"/>
      <family val="2"/>
    </font>
    <font>
      <b/>
      <sz val="10"/>
      <color theme="5"/>
      <name val="Geneva"/>
    </font>
    <font>
      <b/>
      <sz val="10"/>
      <color theme="5"/>
      <name val="Arial"/>
      <family val="2"/>
    </font>
    <font>
      <sz val="10"/>
      <color theme="0"/>
      <name val="Geneva"/>
    </font>
    <font>
      <b/>
      <i/>
      <sz val="11"/>
      <name val="Geneva"/>
    </font>
    <font>
      <i/>
      <sz val="9"/>
      <color theme="0" tint="-4.9989318521683403E-2"/>
      <name val="Arial"/>
      <family val="2"/>
    </font>
    <font>
      <b/>
      <sz val="9"/>
      <color theme="0" tint="-4.9989318521683403E-2"/>
      <name val="Arial"/>
      <family val="2"/>
    </font>
    <font>
      <b/>
      <sz val="11"/>
      <name val="Geneva"/>
    </font>
    <font>
      <sz val="10"/>
      <color theme="0" tint="-4.9989318521683403E-2"/>
      <name val="Arial"/>
      <family val="2"/>
    </font>
    <font>
      <b/>
      <sz val="10"/>
      <color theme="0" tint="-4.9989318521683403E-2"/>
      <name val="Arial"/>
      <family val="2"/>
    </font>
    <font>
      <b/>
      <sz val="10"/>
      <color theme="0" tint="-4.9989318521683403E-2"/>
      <name val="Geneva"/>
    </font>
    <font>
      <sz val="10"/>
      <color theme="0" tint="-4.9989318521683403E-2"/>
      <name val="Geneva"/>
    </font>
    <font>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10">
    <xf numFmtId="0" fontId="0" fillId="0" borderId="0" xfId="0"/>
    <xf numFmtId="0" fontId="1" fillId="0" borderId="0" xfId="0" applyFont="1"/>
    <xf numFmtId="0" fontId="3" fillId="0" borderId="0" xfId="0" applyFont="1" applyFill="1" applyBorder="1"/>
    <xf numFmtId="0" fontId="0" fillId="0" borderId="0" xfId="0" applyFill="1" applyBorder="1"/>
    <xf numFmtId="0" fontId="0" fillId="0" borderId="0" xfId="0" applyBorder="1"/>
    <xf numFmtId="0" fontId="3" fillId="2" borderId="0" xfId="0" applyFont="1" applyFill="1" applyBorder="1"/>
    <xf numFmtId="0" fontId="4" fillId="2" borderId="0" xfId="0" applyFont="1" applyFill="1" applyBorder="1"/>
    <xf numFmtId="0" fontId="4" fillId="2" borderId="0" xfId="0" applyFont="1" applyFill="1" applyBorder="1" applyAlignment="1">
      <alignment wrapText="1"/>
    </xf>
    <xf numFmtId="0" fontId="3" fillId="2" borderId="0" xfId="0" applyFont="1" applyFill="1" applyBorder="1" applyAlignment="1">
      <alignment horizontal="right"/>
    </xf>
    <xf numFmtId="0" fontId="4" fillId="2" borderId="0" xfId="0" applyFont="1" applyFill="1" applyBorder="1" applyAlignment="1">
      <alignment horizontal="left"/>
    </xf>
    <xf numFmtId="166" fontId="3" fillId="2" borderId="0" xfId="0" applyNumberFormat="1" applyFont="1" applyFill="1" applyBorder="1"/>
    <xf numFmtId="0" fontId="7" fillId="2" borderId="0" xfId="0" applyFont="1" applyFill="1" applyBorder="1"/>
    <xf numFmtId="0" fontId="8" fillId="2" borderId="0" xfId="0" applyFont="1" applyFill="1" applyBorder="1"/>
    <xf numFmtId="166" fontId="4" fillId="2" borderId="0" xfId="0" applyNumberFormat="1" applyFont="1" applyFill="1" applyBorder="1"/>
    <xf numFmtId="0" fontId="3" fillId="0" borderId="0" xfId="0" applyFont="1" applyFill="1" applyBorder="1" applyProtection="1">
      <protection hidden="1"/>
    </xf>
    <xf numFmtId="166" fontId="6" fillId="2" borderId="0" xfId="0" applyNumberFormat="1" applyFont="1" applyFill="1" applyBorder="1" applyAlignment="1" applyProtection="1">
      <alignment horizontal="center"/>
      <protection locked="0"/>
    </xf>
    <xf numFmtId="0" fontId="0" fillId="0" borderId="0" xfId="0" applyFill="1" applyBorder="1" applyProtection="1">
      <protection hidden="1"/>
    </xf>
    <xf numFmtId="166" fontId="3" fillId="2" borderId="0" xfId="0" applyNumberFormat="1" applyFont="1" applyFill="1" applyBorder="1" applyAlignment="1" applyProtection="1">
      <alignment horizontal="center"/>
      <protection locked="0"/>
    </xf>
    <xf numFmtId="0" fontId="5" fillId="0" borderId="0" xfId="0" applyFont="1" applyFill="1" applyBorder="1" applyProtection="1">
      <protection hidden="1"/>
    </xf>
    <xf numFmtId="166" fontId="4" fillId="2" borderId="0" xfId="0" applyNumberFormat="1" applyFont="1" applyFill="1" applyBorder="1" applyAlignment="1" applyProtection="1">
      <alignment horizontal="center"/>
      <protection hidden="1"/>
    </xf>
    <xf numFmtId="164" fontId="4" fillId="2" borderId="0" xfId="0" applyNumberFormat="1" applyFont="1" applyFill="1" applyBorder="1" applyAlignment="1">
      <alignment horizontal="center"/>
    </xf>
    <xf numFmtId="0" fontId="5" fillId="0" borderId="0" xfId="0" applyFont="1" applyFill="1" applyBorder="1" applyAlignment="1" applyProtection="1">
      <alignment horizontal="left" wrapText="1"/>
      <protection hidden="1"/>
    </xf>
    <xf numFmtId="0" fontId="5" fillId="0" borderId="0" xfId="0" applyFont="1" applyFill="1" applyBorder="1" applyAlignment="1" applyProtection="1">
      <alignment horizontal="left"/>
      <protection hidden="1"/>
    </xf>
    <xf numFmtId="0" fontId="9" fillId="0" borderId="0" xfId="0" applyFont="1" applyFill="1" applyBorder="1" applyProtection="1">
      <protection hidden="1"/>
    </xf>
    <xf numFmtId="0" fontId="1" fillId="0" borderId="0" xfId="0" applyFont="1" applyFill="1" applyBorder="1" applyProtection="1">
      <protection hidden="1"/>
    </xf>
    <xf numFmtId="166" fontId="3" fillId="3" borderId="1" xfId="0" applyNumberFormat="1" applyFont="1" applyFill="1" applyBorder="1" applyAlignment="1" applyProtection="1">
      <alignment horizontal="center"/>
      <protection locked="0"/>
    </xf>
    <xf numFmtId="0" fontId="4" fillId="2" borderId="0" xfId="0" applyFont="1" applyFill="1" applyBorder="1" applyAlignment="1">
      <alignment horizontal="right"/>
    </xf>
    <xf numFmtId="166" fontId="4" fillId="4" borderId="1" xfId="0" applyNumberFormat="1" applyFont="1" applyFill="1" applyBorder="1" applyAlignment="1" applyProtection="1">
      <alignment horizontal="center"/>
      <protection hidden="1"/>
    </xf>
    <xf numFmtId="166" fontId="3" fillId="4" borderId="1" xfId="0" applyNumberFormat="1" applyFont="1" applyFill="1" applyBorder="1" applyAlignment="1" applyProtection="1">
      <alignment horizontal="center"/>
      <protection locked="0"/>
    </xf>
    <xf numFmtId="0" fontId="10" fillId="2" borderId="0" xfId="0" applyFont="1" applyFill="1" applyBorder="1" applyAlignment="1">
      <alignment horizontal="right"/>
    </xf>
    <xf numFmtId="166" fontId="10" fillId="4" borderId="1" xfId="0" applyNumberFormat="1" applyFont="1" applyFill="1" applyBorder="1" applyAlignment="1" applyProtection="1">
      <alignment horizontal="center"/>
      <protection hidden="1"/>
    </xf>
    <xf numFmtId="166" fontId="10" fillId="2" borderId="0" xfId="0" applyNumberFormat="1" applyFont="1" applyFill="1" applyBorder="1" applyAlignment="1" applyProtection="1">
      <alignment horizontal="center"/>
      <protection hidden="1"/>
    </xf>
    <xf numFmtId="166" fontId="10" fillId="4" borderId="1" xfId="1" applyNumberFormat="1" applyFont="1" applyFill="1" applyBorder="1" applyAlignment="1">
      <alignment horizontal="center"/>
    </xf>
    <xf numFmtId="166" fontId="10" fillId="2" borderId="0" xfId="1" applyNumberFormat="1" applyFont="1" applyFill="1" applyBorder="1" applyAlignment="1">
      <alignment horizontal="center"/>
    </xf>
    <xf numFmtId="0" fontId="11" fillId="2" borderId="0" xfId="0" applyFont="1" applyFill="1" applyBorder="1" applyAlignment="1">
      <alignment horizontal="right"/>
    </xf>
    <xf numFmtId="166" fontId="11" fillId="4" borderId="1" xfId="0" applyNumberFormat="1" applyFont="1" applyFill="1" applyBorder="1" applyAlignment="1" applyProtection="1">
      <alignment horizontal="center"/>
      <protection hidden="1"/>
    </xf>
    <xf numFmtId="166" fontId="11" fillId="2" borderId="0" xfId="0" applyNumberFormat="1" applyFont="1" applyFill="1" applyBorder="1" applyAlignment="1" applyProtection="1">
      <alignment horizontal="center"/>
      <protection hidden="1"/>
    </xf>
    <xf numFmtId="0" fontId="11" fillId="2" borderId="0" xfId="0" applyFont="1" applyFill="1" applyBorder="1"/>
    <xf numFmtId="0" fontId="10" fillId="2" borderId="0" xfId="0" applyFont="1" applyFill="1" applyBorder="1"/>
    <xf numFmtId="166" fontId="10" fillId="2" borderId="0" xfId="0" applyNumberFormat="1" applyFont="1" applyFill="1" applyBorder="1" applyAlignment="1">
      <alignment horizontal="right"/>
    </xf>
    <xf numFmtId="166" fontId="11" fillId="2" borderId="0" xfId="0" applyNumberFormat="1" applyFont="1" applyFill="1" applyBorder="1" applyAlignment="1">
      <alignment horizontal="right" vertical="center"/>
    </xf>
    <xf numFmtId="0" fontId="12" fillId="2" borderId="0" xfId="0" applyFont="1" applyFill="1" applyBorder="1" applyAlignment="1">
      <alignment horizontal="right"/>
    </xf>
    <xf numFmtId="0" fontId="3" fillId="2" borderId="2" xfId="0" applyFont="1" applyFill="1" applyBorder="1"/>
    <xf numFmtId="0" fontId="4" fillId="2" borderId="2" xfId="0" applyFont="1" applyFill="1" applyBorder="1" applyAlignment="1">
      <alignment horizontal="center"/>
    </xf>
    <xf numFmtId="0" fontId="3" fillId="2" borderId="3" xfId="0" applyFont="1" applyFill="1" applyBorder="1"/>
    <xf numFmtId="166" fontId="4" fillId="2" borderId="3" xfId="0" applyNumberFormat="1" applyFont="1" applyFill="1" applyBorder="1" applyAlignment="1">
      <alignment horizontal="right"/>
    </xf>
    <xf numFmtId="0" fontId="10" fillId="2" borderId="3" xfId="0" applyFont="1" applyFill="1" applyBorder="1"/>
    <xf numFmtId="166" fontId="10" fillId="2" borderId="3" xfId="0" applyNumberFormat="1" applyFont="1" applyFill="1" applyBorder="1" applyAlignment="1" applyProtection="1">
      <alignment horizontal="center"/>
      <protection hidden="1"/>
    </xf>
    <xf numFmtId="164" fontId="4" fillId="4" borderId="1" xfId="0" applyNumberFormat="1" applyFont="1" applyFill="1" applyBorder="1" applyAlignment="1">
      <alignment horizontal="center"/>
    </xf>
    <xf numFmtId="0" fontId="3" fillId="2" borderId="0" xfId="0" applyFont="1" applyFill="1" applyBorder="1" applyProtection="1">
      <protection hidden="1"/>
    </xf>
    <xf numFmtId="0" fontId="4" fillId="2" borderId="3" xfId="0" applyFont="1" applyFill="1" applyBorder="1" applyAlignment="1">
      <alignment vertical="center" textRotation="90"/>
    </xf>
    <xf numFmtId="0" fontId="3" fillId="2" borderId="3" xfId="0" applyFont="1" applyFill="1" applyBorder="1" applyProtection="1">
      <protection hidden="1"/>
    </xf>
    <xf numFmtId="0" fontId="0" fillId="2" borderId="0" xfId="0" applyFill="1"/>
    <xf numFmtId="0" fontId="1" fillId="2" borderId="0" xfId="0" applyFont="1" applyFill="1"/>
    <xf numFmtId="0" fontId="0" fillId="3" borderId="1" xfId="0" applyFill="1" applyBorder="1"/>
    <xf numFmtId="44" fontId="0" fillId="3" borderId="1" xfId="1" applyFont="1" applyFill="1" applyBorder="1"/>
    <xf numFmtId="44" fontId="15" fillId="4" borderId="1" xfId="1" applyFont="1" applyFill="1" applyBorder="1"/>
    <xf numFmtId="0" fontId="14" fillId="2" borderId="0" xfId="0" applyFont="1" applyFill="1" applyAlignment="1">
      <alignment horizontal="right"/>
    </xf>
    <xf numFmtId="0" fontId="4" fillId="2" borderId="2" xfId="0" applyFont="1" applyFill="1" applyBorder="1" applyAlignment="1">
      <alignment horizontal="center" wrapText="1"/>
    </xf>
    <xf numFmtId="9" fontId="0" fillId="2" borderId="0" xfId="2" applyFont="1" applyFill="1"/>
    <xf numFmtId="9" fontId="6" fillId="2" borderId="0" xfId="2" applyFont="1" applyFill="1" applyBorder="1" applyAlignment="1" applyProtection="1">
      <alignment horizontal="center"/>
      <protection locked="0"/>
    </xf>
    <xf numFmtId="9" fontId="3" fillId="2" borderId="0" xfId="2" applyFont="1" applyFill="1" applyBorder="1"/>
    <xf numFmtId="9" fontId="3" fillId="2" borderId="3" xfId="2" applyFont="1" applyFill="1" applyBorder="1"/>
    <xf numFmtId="9" fontId="3" fillId="2" borderId="2" xfId="2" applyFont="1" applyFill="1" applyBorder="1"/>
    <xf numFmtId="9" fontId="10" fillId="2" borderId="3" xfId="2" applyFont="1" applyFill="1" applyBorder="1" applyAlignment="1" applyProtection="1">
      <alignment horizontal="center"/>
      <protection hidden="1"/>
    </xf>
    <xf numFmtId="9" fontId="0" fillId="0" borderId="0" xfId="2" applyFont="1"/>
    <xf numFmtId="0" fontId="0" fillId="2" borderId="0" xfId="0" quotePrefix="1" applyFont="1" applyFill="1" applyAlignment="1">
      <alignment horizontal="right" vertical="center"/>
    </xf>
    <xf numFmtId="9" fontId="3" fillId="3" borderId="0" xfId="2" applyFont="1" applyFill="1" applyBorder="1" applyAlignment="1" applyProtection="1">
      <alignment horizontal="center"/>
      <protection locked="0"/>
    </xf>
    <xf numFmtId="9" fontId="0" fillId="3" borderId="0" xfId="2" applyFont="1" applyFill="1"/>
    <xf numFmtId="0" fontId="4" fillId="3" borderId="0" xfId="0" applyFont="1" applyFill="1" applyBorder="1" applyAlignment="1">
      <alignment horizontal="center" wrapText="1"/>
    </xf>
    <xf numFmtId="9" fontId="6" fillId="3" borderId="0" xfId="2" applyFont="1" applyFill="1" applyBorder="1" applyAlignment="1" applyProtection="1">
      <alignment horizontal="center"/>
      <protection locked="0"/>
    </xf>
    <xf numFmtId="9" fontId="3" fillId="3" borderId="0" xfId="2" applyFont="1" applyFill="1" applyBorder="1"/>
    <xf numFmtId="9" fontId="3" fillId="2" borderId="0" xfId="2" applyFont="1" applyFill="1" applyBorder="1" applyAlignment="1" applyProtection="1">
      <alignment horizontal="center"/>
      <protection locked="0"/>
    </xf>
    <xf numFmtId="9" fontId="3" fillId="3" borderId="2" xfId="2" applyFont="1" applyFill="1" applyBorder="1"/>
    <xf numFmtId="0" fontId="0" fillId="2" borderId="2" xfId="0" applyFill="1" applyBorder="1"/>
    <xf numFmtId="0" fontId="0" fillId="2" borderId="0" xfId="0" applyFill="1" applyBorder="1"/>
    <xf numFmtId="9" fontId="10" fillId="3" borderId="3" xfId="2" applyFont="1" applyFill="1" applyBorder="1" applyAlignment="1" applyProtection="1">
      <alignment horizontal="center"/>
      <protection hidden="1"/>
    </xf>
    <xf numFmtId="0" fontId="0" fillId="2" borderId="3" xfId="0" applyFill="1" applyBorder="1"/>
    <xf numFmtId="0" fontId="1" fillId="2" borderId="2" xfId="0" applyFont="1" applyFill="1" applyBorder="1" applyAlignment="1">
      <alignment wrapText="1"/>
    </xf>
    <xf numFmtId="9" fontId="1" fillId="2" borderId="2" xfId="2" applyFont="1" applyFill="1" applyBorder="1" applyAlignment="1">
      <alignment wrapText="1"/>
    </xf>
    <xf numFmtId="9" fontId="1" fillId="3" borderId="2" xfId="2" applyFont="1" applyFill="1" applyBorder="1" applyAlignment="1">
      <alignment wrapText="1"/>
    </xf>
    <xf numFmtId="0" fontId="1" fillId="2" borderId="2" xfId="0" applyFont="1" applyFill="1" applyBorder="1"/>
    <xf numFmtId="9" fontId="3" fillId="3" borderId="3" xfId="2" applyFont="1" applyFill="1" applyBorder="1"/>
    <xf numFmtId="166" fontId="3" fillId="5" borderId="4" xfId="0" applyNumberFormat="1" applyFont="1" applyFill="1" applyBorder="1" applyAlignment="1" applyProtection="1">
      <alignment horizontal="center"/>
      <protection locked="0"/>
    </xf>
    <xf numFmtId="166" fontId="3" fillId="5" borderId="1" xfId="0" applyNumberFormat="1" applyFont="1" applyFill="1" applyBorder="1" applyAlignment="1" applyProtection="1">
      <alignment horizontal="center"/>
      <protection locked="0"/>
    </xf>
    <xf numFmtId="9" fontId="3" fillId="5" borderId="1" xfId="2" applyFont="1" applyFill="1" applyBorder="1" applyAlignment="1" applyProtection="1">
      <alignment horizontal="center"/>
      <protection locked="0"/>
    </xf>
    <xf numFmtId="0" fontId="4" fillId="3" borderId="1" xfId="0" applyFont="1" applyFill="1" applyBorder="1" applyProtection="1">
      <protection locked="0"/>
    </xf>
    <xf numFmtId="16" fontId="4" fillId="3" borderId="1" xfId="0" applyNumberFormat="1" applyFont="1" applyFill="1" applyBorder="1"/>
    <xf numFmtId="0" fontId="1" fillId="2" borderId="1" xfId="0" applyFont="1" applyFill="1" applyBorder="1" applyAlignment="1">
      <alignment horizontal="right" indent="1"/>
    </xf>
    <xf numFmtId="0" fontId="0" fillId="2" borderId="0" xfId="0" applyFill="1" applyAlignment="1">
      <alignment horizontal="right" indent="1"/>
    </xf>
    <xf numFmtId="166" fontId="4" fillId="2" borderId="2" xfId="0" applyNumberFormat="1" applyFont="1" applyFill="1" applyBorder="1" applyAlignment="1">
      <alignment horizontal="right"/>
    </xf>
    <xf numFmtId="0" fontId="10" fillId="2" borderId="2" xfId="0" applyFont="1" applyFill="1" applyBorder="1"/>
    <xf numFmtId="166" fontId="10" fillId="2" borderId="2" xfId="0" applyNumberFormat="1" applyFont="1" applyFill="1" applyBorder="1" applyAlignment="1" applyProtection="1">
      <alignment horizontal="center"/>
      <protection hidden="1"/>
    </xf>
    <xf numFmtId="165" fontId="14" fillId="4" borderId="1" xfId="0" applyNumberFormat="1" applyFont="1" applyFill="1" applyBorder="1"/>
    <xf numFmtId="166" fontId="16" fillId="2" borderId="0" xfId="0" applyNumberFormat="1" applyFont="1" applyFill="1" applyBorder="1" applyAlignment="1">
      <alignment horizontal="right" vertical="center"/>
    </xf>
    <xf numFmtId="166" fontId="17" fillId="2" borderId="0" xfId="0" applyNumberFormat="1" applyFont="1" applyFill="1" applyBorder="1" applyAlignment="1">
      <alignment horizontal="right" vertical="center"/>
    </xf>
    <xf numFmtId="0" fontId="17" fillId="2" borderId="0" xfId="0" applyFont="1" applyFill="1" applyBorder="1" applyAlignment="1">
      <alignment horizontal="right"/>
    </xf>
    <xf numFmtId="0" fontId="0" fillId="3" borderId="0" xfId="0" applyFill="1" applyBorder="1"/>
    <xf numFmtId="166" fontId="3" fillId="2" borderId="3" xfId="0" applyNumberFormat="1" applyFont="1" applyFill="1" applyBorder="1"/>
    <xf numFmtId="166" fontId="3" fillId="2" borderId="2" xfId="0" applyNumberFormat="1" applyFont="1" applyFill="1" applyBorder="1"/>
    <xf numFmtId="0" fontId="16" fillId="2" borderId="0" xfId="0" applyFont="1" applyFill="1" applyBorder="1" applyAlignment="1">
      <alignment horizontal="right"/>
    </xf>
    <xf numFmtId="0" fontId="1" fillId="2" borderId="0" xfId="0" applyFont="1" applyFill="1" applyBorder="1" applyAlignment="1">
      <alignment wrapText="1"/>
    </xf>
    <xf numFmtId="9" fontId="1" fillId="2" borderId="0" xfId="2" applyFont="1" applyFill="1" applyBorder="1" applyAlignment="1">
      <alignment wrapText="1"/>
    </xf>
    <xf numFmtId="9" fontId="1" fillId="3" borderId="0" xfId="2" applyFont="1" applyFill="1" applyBorder="1" applyAlignment="1">
      <alignment wrapText="1"/>
    </xf>
    <xf numFmtId="0" fontId="1" fillId="2" borderId="0" xfId="0" applyFont="1" applyFill="1" applyBorder="1"/>
    <xf numFmtId="166" fontId="3" fillId="3" borderId="0" xfId="0" applyNumberFormat="1" applyFont="1" applyFill="1" applyBorder="1" applyAlignment="1" applyProtection="1">
      <alignment horizontal="center"/>
      <protection locked="0"/>
    </xf>
    <xf numFmtId="0" fontId="18" fillId="2" borderId="0" xfId="0" applyFont="1" applyFill="1" applyBorder="1" applyAlignment="1">
      <alignment horizontal="right"/>
    </xf>
    <xf numFmtId="166" fontId="3" fillId="4" borderId="4" xfId="0" applyNumberFormat="1" applyFont="1" applyFill="1" applyBorder="1" applyAlignment="1" applyProtection="1">
      <alignment horizontal="center"/>
      <protection locked="0"/>
    </xf>
    <xf numFmtId="166" fontId="0" fillId="4" borderId="1" xfId="0" applyNumberFormat="1" applyFill="1" applyBorder="1"/>
    <xf numFmtId="166" fontId="0" fillId="4" borderId="1" xfId="0" applyNumberFormat="1" applyFill="1" applyBorder="1" applyAlignment="1">
      <alignment horizontal="center" vertical="center"/>
    </xf>
    <xf numFmtId="166" fontId="4" fillId="4" borderId="1" xfId="0" applyNumberFormat="1" applyFont="1" applyFill="1" applyBorder="1" applyAlignment="1" applyProtection="1">
      <alignment horizontal="center"/>
      <protection locked="0"/>
    </xf>
    <xf numFmtId="166" fontId="4" fillId="5" borderId="1" xfId="0" applyNumberFormat="1" applyFont="1" applyFill="1" applyBorder="1" applyAlignment="1" applyProtection="1">
      <alignment horizontal="center"/>
      <protection locked="0"/>
    </xf>
    <xf numFmtId="0" fontId="3" fillId="3" borderId="0" xfId="0" applyFont="1" applyFill="1" applyBorder="1"/>
    <xf numFmtId="0" fontId="4" fillId="3" borderId="0" xfId="0" applyFont="1" applyFill="1" applyBorder="1" applyAlignment="1">
      <alignment wrapText="1"/>
    </xf>
    <xf numFmtId="0" fontId="1" fillId="3" borderId="0" xfId="0" applyFont="1" applyFill="1" applyBorder="1" applyAlignment="1">
      <alignment wrapText="1"/>
    </xf>
    <xf numFmtId="166" fontId="6" fillId="3" borderId="0" xfId="0" applyNumberFormat="1" applyFont="1" applyFill="1" applyBorder="1" applyAlignment="1" applyProtection="1">
      <alignment horizontal="center"/>
      <protection locked="0"/>
    </xf>
    <xf numFmtId="166" fontId="4" fillId="3" borderId="0" xfId="0" applyNumberFormat="1" applyFont="1" applyFill="1" applyBorder="1" applyAlignment="1" applyProtection="1">
      <alignment horizontal="center"/>
      <protection locked="0"/>
    </xf>
    <xf numFmtId="166" fontId="0" fillId="3" borderId="0" xfId="0" applyNumberFormat="1" applyFill="1" applyBorder="1"/>
    <xf numFmtId="0" fontId="0" fillId="3" borderId="0" xfId="0" applyFill="1"/>
    <xf numFmtId="166" fontId="10" fillId="3" borderId="0" xfId="0" applyNumberFormat="1" applyFont="1" applyFill="1" applyBorder="1" applyAlignment="1" applyProtection="1">
      <alignment horizontal="center"/>
      <protection hidden="1"/>
    </xf>
    <xf numFmtId="0" fontId="3" fillId="3" borderId="0" xfId="0" applyFont="1" applyFill="1" applyBorder="1" applyProtection="1">
      <protection hidden="1"/>
    </xf>
    <xf numFmtId="0" fontId="0" fillId="2" borderId="0" xfId="0" applyFont="1" applyFill="1" applyBorder="1"/>
    <xf numFmtId="0" fontId="0" fillId="0" borderId="0" xfId="0" applyFont="1"/>
    <xf numFmtId="9" fontId="4" fillId="5" borderId="1" xfId="2" applyFont="1" applyFill="1" applyBorder="1" applyAlignment="1" applyProtection="1">
      <alignment horizontal="center"/>
      <protection locked="0"/>
    </xf>
    <xf numFmtId="166" fontId="4" fillId="4" borderId="4" xfId="0" applyNumberFormat="1" applyFont="1" applyFill="1" applyBorder="1" applyAlignment="1" applyProtection="1">
      <alignment horizontal="center"/>
      <protection locked="0"/>
    </xf>
    <xf numFmtId="0" fontId="19" fillId="2" borderId="0" xfId="0" applyFont="1" applyFill="1" applyBorder="1" applyAlignment="1">
      <alignment vertical="center" wrapText="1"/>
    </xf>
    <xf numFmtId="0" fontId="20" fillId="2" borderId="0" xfId="0" applyFont="1" applyFill="1"/>
    <xf numFmtId="0" fontId="21" fillId="2" borderId="0" xfId="0" applyFont="1" applyFill="1" applyBorder="1" applyAlignment="1">
      <alignment vertical="center" wrapText="1"/>
    </xf>
    <xf numFmtId="0" fontId="22" fillId="0" borderId="0" xfId="0" applyFont="1"/>
    <xf numFmtId="9" fontId="23" fillId="2" borderId="0" xfId="2" applyFont="1" applyFill="1"/>
    <xf numFmtId="0" fontId="0" fillId="3" borderId="5" xfId="0" applyFill="1" applyBorder="1"/>
    <xf numFmtId="0" fontId="0" fillId="0" borderId="2" xfId="0" applyBorder="1"/>
    <xf numFmtId="0" fontId="0" fillId="0" borderId="6" xfId="0" applyBorder="1"/>
    <xf numFmtId="0" fontId="0" fillId="3" borderId="7" xfId="0" applyFill="1" applyBorder="1"/>
    <xf numFmtId="0" fontId="0" fillId="0" borderId="8" xfId="0" applyBorder="1"/>
    <xf numFmtId="0" fontId="22" fillId="0" borderId="0" xfId="0" applyFont="1" applyBorder="1"/>
    <xf numFmtId="0" fontId="15" fillId="0" borderId="0" xfId="0" applyFont="1" applyBorder="1"/>
    <xf numFmtId="0" fontId="0" fillId="0" borderId="0" xfId="0" applyBorder="1" applyAlignment="1">
      <alignment vertical="top" wrapText="1"/>
    </xf>
    <xf numFmtId="0" fontId="0" fillId="3" borderId="9" xfId="0" applyFill="1" applyBorder="1"/>
    <xf numFmtId="0" fontId="0" fillId="0" borderId="3" xfId="0" applyBorder="1"/>
    <xf numFmtId="0" fontId="0" fillId="0" borderId="10" xfId="0" applyBorder="1"/>
    <xf numFmtId="0" fontId="4" fillId="0" borderId="1" xfId="0" applyFont="1" applyFill="1" applyBorder="1" applyAlignment="1">
      <alignment horizontal="center" wrapText="1"/>
    </xf>
    <xf numFmtId="0" fontId="13" fillId="2" borderId="0" xfId="0" applyFont="1" applyFill="1" applyBorder="1" applyAlignment="1">
      <alignment vertical="center" wrapText="1"/>
    </xf>
    <xf numFmtId="167" fontId="3" fillId="2" borderId="3" xfId="0" applyNumberFormat="1" applyFont="1" applyFill="1" applyBorder="1" applyProtection="1">
      <protection hidden="1"/>
    </xf>
    <xf numFmtId="166" fontId="4" fillId="2" borderId="3" xfId="0" applyNumberFormat="1" applyFont="1" applyFill="1" applyBorder="1"/>
    <xf numFmtId="44" fontId="4" fillId="2" borderId="3" xfId="1" applyFont="1" applyFill="1" applyBorder="1" applyProtection="1">
      <protection hidden="1"/>
    </xf>
    <xf numFmtId="44" fontId="4" fillId="6" borderId="1" xfId="1" applyFont="1" applyFill="1" applyBorder="1" applyProtection="1">
      <protection hidden="1"/>
    </xf>
    <xf numFmtId="0" fontId="24" fillId="2" borderId="2" xfId="0" applyFont="1" applyFill="1" applyBorder="1" applyAlignment="1"/>
    <xf numFmtId="166" fontId="25" fillId="2" borderId="0" xfId="0" applyNumberFormat="1" applyFont="1" applyFill="1" applyBorder="1"/>
    <xf numFmtId="165" fontId="4" fillId="2" borderId="0" xfId="1" applyNumberFormat="1" applyFont="1" applyFill="1" applyBorder="1" applyProtection="1">
      <protection hidden="1"/>
    </xf>
    <xf numFmtId="0" fontId="0" fillId="0" borderId="0" xfId="0" applyBorder="1" applyAlignment="1">
      <alignment vertical="top"/>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3" borderId="1" xfId="0" applyFont="1" applyFill="1" applyBorder="1" applyAlignment="1">
      <alignment horizontal="center" wrapText="1"/>
    </xf>
    <xf numFmtId="0" fontId="0" fillId="0" borderId="1" xfId="0" quotePrefix="1" applyBorder="1" applyAlignment="1">
      <alignment horizontal="center" vertical="center"/>
    </xf>
    <xf numFmtId="0" fontId="0" fillId="5" borderId="7" xfId="0" applyFill="1" applyBorder="1" applyAlignment="1">
      <alignment horizontal="center" vertical="center"/>
    </xf>
    <xf numFmtId="0" fontId="0" fillId="0" borderId="0" xfId="0" quotePrefix="1" applyBorder="1" applyAlignment="1">
      <alignment horizontal="center" vertical="center"/>
    </xf>
    <xf numFmtId="0" fontId="0" fillId="3" borderId="0" xfId="0" applyFill="1" applyBorder="1" applyAlignment="1">
      <alignment horizontal="center" vertical="center"/>
    </xf>
    <xf numFmtId="0" fontId="0" fillId="0" borderId="1" xfId="0" applyBorder="1"/>
    <xf numFmtId="0" fontId="0" fillId="3" borderId="2" xfId="0" applyFill="1" applyBorder="1"/>
    <xf numFmtId="0" fontId="0" fillId="3" borderId="3" xfId="0" applyFill="1" applyBorder="1"/>
    <xf numFmtId="0" fontId="0" fillId="5" borderId="1" xfId="0" applyFill="1" applyBorder="1"/>
    <xf numFmtId="166" fontId="3" fillId="5" borderId="4" xfId="0" quotePrefix="1" applyNumberFormat="1" applyFont="1" applyFill="1" applyBorder="1" applyAlignment="1" applyProtection="1">
      <alignment horizontal="center"/>
      <protection locked="0"/>
    </xf>
    <xf numFmtId="166" fontId="3" fillId="2" borderId="4" xfId="0" applyNumberFormat="1" applyFont="1" applyFill="1" applyBorder="1" applyAlignment="1" applyProtection="1">
      <alignment horizontal="center"/>
      <protection locked="0"/>
    </xf>
    <xf numFmtId="166" fontId="3" fillId="4" borderId="4" xfId="0" quotePrefix="1" applyNumberFormat="1" applyFont="1" applyFill="1" applyBorder="1" applyAlignment="1" applyProtection="1">
      <alignment horizontal="center"/>
      <protection locked="0"/>
    </xf>
    <xf numFmtId="0" fontId="26" fillId="3" borderId="0" xfId="0" applyFont="1" applyFill="1"/>
    <xf numFmtId="9" fontId="0" fillId="0" borderId="0" xfId="2" applyFont="1" applyBorder="1"/>
    <xf numFmtId="9" fontId="0" fillId="3" borderId="0" xfId="2" applyFont="1" applyFill="1" applyBorder="1"/>
    <xf numFmtId="166" fontId="3" fillId="0" borderId="1" xfId="0" applyNumberFormat="1" applyFont="1" applyBorder="1" applyAlignment="1" applyProtection="1">
      <alignment horizontal="center"/>
      <protection locked="0"/>
    </xf>
    <xf numFmtId="0" fontId="3" fillId="0" borderId="1" xfId="0" applyFont="1" applyBorder="1" applyProtection="1">
      <protection locked="0"/>
    </xf>
    <xf numFmtId="0" fontId="1" fillId="0" borderId="0" xfId="0" applyFont="1" applyBorder="1" applyAlignment="1">
      <alignment vertical="top"/>
    </xf>
    <xf numFmtId="0" fontId="0" fillId="2" borderId="1" xfId="0" applyFill="1" applyBorder="1"/>
    <xf numFmtId="0" fontId="28" fillId="2" borderId="0" xfId="0" applyFont="1" applyFill="1" applyBorder="1" applyAlignment="1">
      <alignment horizontal="center" wrapText="1"/>
    </xf>
    <xf numFmtId="0" fontId="29" fillId="2" borderId="0" xfId="0" applyFont="1" applyFill="1" applyBorder="1" applyAlignment="1">
      <alignment wrapText="1"/>
    </xf>
    <xf numFmtId="166" fontId="27" fillId="2" borderId="0" xfId="0" applyNumberFormat="1" applyFont="1" applyFill="1" applyBorder="1" applyAlignment="1" applyProtection="1">
      <alignment horizontal="center"/>
      <protection locked="0"/>
    </xf>
    <xf numFmtId="44" fontId="14" fillId="4" borderId="1" xfId="1" applyFont="1" applyFill="1" applyBorder="1"/>
    <xf numFmtId="166" fontId="30" fillId="2" borderId="0" xfId="0" applyNumberFormat="1" applyFont="1" applyFill="1" applyBorder="1"/>
    <xf numFmtId="166" fontId="31" fillId="5" borderId="1" xfId="0" applyNumberFormat="1" applyFont="1" applyFill="1" applyBorder="1" applyAlignment="1" applyProtection="1">
      <alignment horizontal="center"/>
      <protection locked="0"/>
    </xf>
    <xf numFmtId="166" fontId="0" fillId="2" borderId="0" xfId="0" applyNumberFormat="1" applyFill="1" applyBorder="1"/>
    <xf numFmtId="0" fontId="4" fillId="2" borderId="0" xfId="0" applyFont="1" applyFill="1" applyBorder="1" applyProtection="1">
      <protection hidden="1"/>
    </xf>
    <xf numFmtId="167" fontId="4" fillId="2" borderId="1" xfId="0" applyNumberFormat="1" applyFont="1" applyFill="1" applyBorder="1" applyProtection="1">
      <protection hidden="1"/>
    </xf>
    <xf numFmtId="167" fontId="4" fillId="6" borderId="1" xfId="1" applyNumberFormat="1" applyFont="1" applyFill="1" applyBorder="1" applyProtection="1">
      <protection hidden="1"/>
    </xf>
    <xf numFmtId="44" fontId="3" fillId="2" borderId="1" xfId="1" applyFont="1" applyFill="1" applyBorder="1" applyProtection="1">
      <protection hidden="1"/>
    </xf>
    <xf numFmtId="166" fontId="4" fillId="2" borderId="1" xfId="0" applyNumberFormat="1" applyFont="1" applyFill="1" applyBorder="1"/>
    <xf numFmtId="166" fontId="4" fillId="6" borderId="1" xfId="0" applyNumberFormat="1" applyFont="1" applyFill="1" applyBorder="1"/>
    <xf numFmtId="166" fontId="0" fillId="4" borderId="0" xfId="0" applyNumberFormat="1" applyFill="1" applyBorder="1"/>
    <xf numFmtId="166" fontId="3" fillId="4" borderId="0" xfId="0" applyNumberFormat="1" applyFont="1" applyFill="1" applyBorder="1" applyAlignment="1" applyProtection="1">
      <alignment horizontal="center"/>
      <protection locked="0"/>
    </xf>
    <xf numFmtId="0" fontId="1" fillId="2" borderId="1" xfId="0" applyFont="1" applyFill="1" applyBorder="1"/>
    <xf numFmtId="9" fontId="1" fillId="2" borderId="0" xfId="2" applyFont="1" applyFill="1" applyBorder="1" applyAlignment="1">
      <alignment horizontal="center" wrapText="1"/>
    </xf>
    <xf numFmtId="0" fontId="4" fillId="5" borderId="0" xfId="0" applyFont="1" applyFill="1" applyBorder="1" applyAlignment="1">
      <alignment horizontal="center" vertical="center" textRotation="90"/>
    </xf>
    <xf numFmtId="0" fontId="13" fillId="5" borderId="0" xfId="0" applyFont="1" applyFill="1" applyBorder="1" applyAlignment="1">
      <alignment horizontal="center" vertical="center" textRotation="90"/>
    </xf>
    <xf numFmtId="0" fontId="4" fillId="2" borderId="0" xfId="0" applyFont="1" applyFill="1" applyBorder="1" applyAlignment="1">
      <alignment horizontal="center" wrapText="1"/>
    </xf>
    <xf numFmtId="9" fontId="1" fillId="2" borderId="2" xfId="2" applyFont="1" applyFill="1" applyBorder="1" applyAlignment="1">
      <alignment horizontal="center" wrapText="1"/>
    </xf>
    <xf numFmtId="9" fontId="1" fillId="2" borderId="0" xfId="2" applyFont="1" applyFill="1" applyBorder="1" applyAlignment="1">
      <alignment horizontal="center" wrapText="1"/>
    </xf>
    <xf numFmtId="0" fontId="0" fillId="0" borderId="0" xfId="0" applyBorder="1" applyAlignment="1">
      <alignment horizontal="left" wrapText="1"/>
    </xf>
    <xf numFmtId="0" fontId="0" fillId="0" borderId="8" xfId="0" applyBorder="1" applyAlignment="1">
      <alignment horizontal="left" wrapText="1"/>
    </xf>
    <xf numFmtId="0" fontId="0" fillId="3" borderId="0" xfId="0" applyFill="1" applyBorder="1" applyAlignment="1">
      <alignment horizontal="left" vertical="top" wrapText="1"/>
    </xf>
    <xf numFmtId="0" fontId="0" fillId="3" borderId="8" xfId="0" applyFill="1"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3" borderId="1" xfId="0" applyFill="1" applyBorder="1" applyAlignment="1">
      <alignment horizontal="left" vertical="top" wrapText="1"/>
    </xf>
    <xf numFmtId="0" fontId="4" fillId="5" borderId="0" xfId="0" applyFont="1" applyFill="1" applyBorder="1" applyAlignment="1">
      <alignment horizontal="center" vertical="center" textRotation="90"/>
    </xf>
    <xf numFmtId="0" fontId="13" fillId="5" borderId="0" xfId="0" applyFont="1" applyFill="1" applyBorder="1" applyAlignment="1">
      <alignment horizontal="center" vertical="center" textRotation="90"/>
    </xf>
    <xf numFmtId="166" fontId="8" fillId="2" borderId="0" xfId="0" applyNumberFormat="1" applyFont="1" applyFill="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2" borderId="0"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033D-C8D7-444E-9D08-1DB04A093E62}">
  <sheetPr>
    <tabColor theme="0"/>
  </sheetPr>
  <dimension ref="A1:Q27"/>
  <sheetViews>
    <sheetView showGridLines="0" topLeftCell="A4" workbookViewId="0">
      <selection activeCell="C4" sqref="C4"/>
    </sheetView>
  </sheetViews>
  <sheetFormatPr defaultRowHeight="12.75"/>
  <cols>
    <col min="1" max="1" width="3" customWidth="1"/>
    <col min="2" max="2" width="20.42578125" customWidth="1"/>
    <col min="3" max="3" width="38.28515625" customWidth="1"/>
    <col min="4" max="4" width="4.7109375" customWidth="1"/>
    <col min="5" max="7" width="4.7109375" style="118" customWidth="1"/>
    <col min="8" max="8" width="5.42578125" customWidth="1"/>
    <col min="9" max="9" width="10.7109375" customWidth="1"/>
    <col min="11" max="12" width="3" customWidth="1"/>
    <col min="13" max="17" width="10.140625" customWidth="1"/>
  </cols>
  <sheetData>
    <row r="1" spans="1:17" ht="35.25" customHeight="1">
      <c r="A1" s="52"/>
      <c r="B1" s="126" t="s">
        <v>0</v>
      </c>
      <c r="C1" s="52"/>
      <c r="D1" s="52"/>
      <c r="F1" s="165" t="s">
        <v>1</v>
      </c>
    </row>
    <row r="2" spans="1:17">
      <c r="A2" s="52"/>
      <c r="B2" s="52"/>
      <c r="C2" s="52"/>
      <c r="D2" s="52"/>
      <c r="F2" s="130"/>
      <c r="G2" s="159"/>
      <c r="H2" s="131"/>
      <c r="I2" s="131"/>
      <c r="J2" s="131"/>
      <c r="K2" s="131"/>
      <c r="L2" s="131"/>
      <c r="M2" s="131"/>
      <c r="N2" s="131"/>
      <c r="O2" s="131"/>
      <c r="P2" s="131"/>
      <c r="Q2" s="132"/>
    </row>
    <row r="3" spans="1:17" ht="12.75" customHeight="1">
      <c r="A3" s="52"/>
      <c r="B3" s="52" t="s">
        <v>2</v>
      </c>
      <c r="C3" s="52"/>
      <c r="D3" s="52"/>
      <c r="F3" s="133"/>
      <c r="G3" s="97"/>
      <c r="H3" s="4"/>
      <c r="I3" s="4" t="s">
        <v>3</v>
      </c>
      <c r="J3" s="4"/>
      <c r="K3" s="4"/>
      <c r="L3" s="4"/>
      <c r="M3" s="4"/>
      <c r="N3" s="4"/>
      <c r="O3" s="4"/>
      <c r="P3" s="4"/>
      <c r="Q3" s="134"/>
    </row>
    <row r="4" spans="1:17" ht="26.25">
      <c r="A4" s="52"/>
      <c r="B4" s="88" t="s">
        <v>4</v>
      </c>
      <c r="C4" s="86" t="s">
        <v>5</v>
      </c>
      <c r="D4" s="52"/>
      <c r="F4" s="133"/>
      <c r="G4" s="97"/>
      <c r="H4" s="4"/>
      <c r="I4" s="78" t="s">
        <v>6</v>
      </c>
      <c r="J4" s="192" t="s">
        <v>7</v>
      </c>
      <c r="K4" s="135"/>
      <c r="L4" s="135"/>
      <c r="M4" s="194" t="s">
        <v>8</v>
      </c>
      <c r="N4" s="194"/>
      <c r="O4" s="194"/>
      <c r="P4" s="194"/>
      <c r="Q4" s="195"/>
    </row>
    <row r="5" spans="1:17" ht="13.15">
      <c r="A5" s="52"/>
      <c r="B5" s="88" t="s">
        <v>9</v>
      </c>
      <c r="C5" s="87" t="s">
        <v>10</v>
      </c>
      <c r="D5" s="52"/>
      <c r="F5" s="133"/>
      <c r="G5" s="97"/>
      <c r="H5" s="4"/>
      <c r="I5" s="101"/>
      <c r="J5" s="193"/>
      <c r="K5" s="4"/>
      <c r="L5" s="4"/>
      <c r="M5" s="194"/>
      <c r="N5" s="194"/>
      <c r="O5" s="194"/>
      <c r="P5" s="194"/>
      <c r="Q5" s="195"/>
    </row>
    <row r="6" spans="1:17" ht="13.15">
      <c r="A6" s="52"/>
      <c r="B6" s="89"/>
      <c r="C6" s="52"/>
      <c r="D6" s="52"/>
      <c r="F6" s="133"/>
      <c r="G6" s="97"/>
      <c r="H6" s="4"/>
      <c r="I6" s="101"/>
      <c r="J6" s="193"/>
      <c r="K6" s="4"/>
      <c r="L6" s="4"/>
      <c r="M6" s="194"/>
      <c r="N6" s="194"/>
      <c r="O6" s="194"/>
      <c r="P6" s="194"/>
      <c r="Q6" s="195"/>
    </row>
    <row r="7" spans="1:17" ht="13.15">
      <c r="F7" s="133"/>
      <c r="G7" s="97"/>
      <c r="H7" s="4"/>
      <c r="I7" s="101"/>
      <c r="J7" s="188"/>
      <c r="K7" s="4"/>
      <c r="L7" s="4"/>
      <c r="M7" s="194"/>
      <c r="N7" s="194"/>
      <c r="O7" s="194"/>
      <c r="P7" s="194"/>
      <c r="Q7" s="195"/>
    </row>
    <row r="8" spans="1:17" ht="13.15">
      <c r="F8" s="133"/>
      <c r="G8" s="97"/>
      <c r="H8" s="4"/>
      <c r="I8" s="15"/>
      <c r="J8" s="60"/>
      <c r="K8" s="4"/>
      <c r="L8" s="4"/>
      <c r="M8" s="194"/>
      <c r="N8" s="194"/>
      <c r="O8" s="194"/>
      <c r="P8" s="194"/>
      <c r="Q8" s="195"/>
    </row>
    <row r="9" spans="1:17">
      <c r="F9" s="133"/>
      <c r="G9" s="136" t="s">
        <v>11</v>
      </c>
      <c r="I9" s="84">
        <v>-2000</v>
      </c>
      <c r="J9" s="85">
        <v>0.1</v>
      </c>
      <c r="K9" s="4"/>
      <c r="L9" s="4"/>
      <c r="M9" s="194"/>
      <c r="N9" s="194"/>
      <c r="O9" s="194"/>
      <c r="P9" s="194"/>
      <c r="Q9" s="195"/>
    </row>
    <row r="10" spans="1:17" ht="12.75" customHeight="1">
      <c r="F10" s="133"/>
      <c r="G10" s="97"/>
      <c r="H10" s="4"/>
      <c r="I10" s="4"/>
      <c r="J10" s="4"/>
      <c r="K10" s="4"/>
      <c r="L10" s="4"/>
      <c r="M10" s="137"/>
      <c r="N10" s="137"/>
      <c r="O10" s="137"/>
      <c r="P10" s="137"/>
      <c r="Q10" s="134"/>
    </row>
    <row r="11" spans="1:17">
      <c r="F11" s="138"/>
      <c r="G11" s="160"/>
      <c r="H11" s="139"/>
      <c r="I11" s="139"/>
      <c r="J11" s="139"/>
      <c r="K11" s="139"/>
      <c r="L11" s="139"/>
      <c r="M11" s="139"/>
      <c r="N11" s="139"/>
      <c r="O11" s="139"/>
      <c r="P11" s="139"/>
      <c r="Q11" s="140"/>
    </row>
    <row r="13" spans="1:17">
      <c r="B13" s="128"/>
      <c r="F13" s="130"/>
      <c r="G13" s="159"/>
      <c r="H13" s="131"/>
      <c r="I13" s="131"/>
      <c r="J13" s="131"/>
      <c r="K13" s="131"/>
      <c r="L13" s="131"/>
      <c r="M13" s="131"/>
      <c r="N13" s="131"/>
      <c r="O13" s="131"/>
      <c r="P13" s="131"/>
      <c r="Q13" s="132"/>
    </row>
    <row r="14" spans="1:17">
      <c r="B14" s="128"/>
      <c r="F14" s="133"/>
      <c r="G14" s="97"/>
      <c r="H14" s="4"/>
      <c r="I14" s="4"/>
      <c r="J14" s="4"/>
      <c r="K14" s="154" t="s">
        <v>12</v>
      </c>
      <c r="L14" s="156"/>
      <c r="M14" s="4"/>
      <c r="N14" s="4"/>
      <c r="O14" s="4"/>
      <c r="P14" s="4"/>
      <c r="Q14" s="134"/>
    </row>
    <row r="15" spans="1:17" ht="4.9000000000000004" customHeight="1">
      <c r="F15" s="133"/>
      <c r="G15" s="97"/>
      <c r="H15" s="4"/>
      <c r="I15" s="131"/>
      <c r="J15" s="131"/>
      <c r="K15" s="156"/>
      <c r="L15" s="156"/>
      <c r="M15" s="4"/>
      <c r="N15" s="4"/>
      <c r="O15" s="4"/>
      <c r="P15" s="4"/>
      <c r="Q15" s="134"/>
    </row>
    <row r="16" spans="1:17" ht="30" customHeight="1">
      <c r="F16" s="133"/>
      <c r="G16" s="97"/>
      <c r="H16" s="161"/>
      <c r="I16" s="155" t="s">
        <v>13</v>
      </c>
      <c r="J16" s="155" t="s">
        <v>14</v>
      </c>
      <c r="K16" s="155" t="s">
        <v>15</v>
      </c>
      <c r="L16" s="157"/>
      <c r="M16" s="196" t="s">
        <v>16</v>
      </c>
      <c r="N16" s="196"/>
      <c r="O16" s="196"/>
      <c r="P16" s="196"/>
      <c r="Q16" s="197"/>
    </row>
    <row r="17" spans="6:17">
      <c r="F17" s="133"/>
      <c r="G17" s="97"/>
      <c r="H17" s="161">
        <v>1</v>
      </c>
      <c r="I17" s="158"/>
      <c r="J17" s="158"/>
      <c r="K17" s="158"/>
      <c r="L17" s="4"/>
      <c r="M17" s="196"/>
      <c r="N17" s="196"/>
      <c r="O17" s="196"/>
      <c r="P17" s="196"/>
      <c r="Q17" s="197"/>
    </row>
    <row r="18" spans="6:17">
      <c r="F18" s="133"/>
      <c r="G18" s="97"/>
      <c r="H18" s="161">
        <v>2</v>
      </c>
      <c r="I18" s="158"/>
      <c r="J18" s="158"/>
      <c r="K18" s="158"/>
      <c r="L18" s="4"/>
      <c r="M18" s="196"/>
      <c r="N18" s="196"/>
      <c r="O18" s="196"/>
      <c r="P18" s="196"/>
      <c r="Q18" s="197"/>
    </row>
    <row r="19" spans="6:17">
      <c r="F19" s="133"/>
      <c r="G19" s="97"/>
      <c r="H19" s="161">
        <v>3</v>
      </c>
      <c r="I19" s="158"/>
      <c r="J19" s="158"/>
      <c r="K19" s="158"/>
      <c r="L19" s="4"/>
      <c r="M19" s="196"/>
      <c r="N19" s="196"/>
      <c r="O19" s="196"/>
      <c r="P19" s="196"/>
      <c r="Q19" s="197"/>
    </row>
    <row r="20" spans="6:17">
      <c r="F20" s="138"/>
      <c r="G20" s="160"/>
      <c r="H20" s="139"/>
      <c r="I20" s="139"/>
      <c r="J20" s="139"/>
      <c r="K20" s="139"/>
      <c r="L20" s="139"/>
      <c r="M20" s="139"/>
      <c r="N20" s="139"/>
      <c r="O20" s="139"/>
      <c r="P20" s="139"/>
      <c r="Q20" s="140"/>
    </row>
    <row r="22" spans="6:17">
      <c r="F22" s="130"/>
      <c r="G22" s="159"/>
      <c r="H22" s="131"/>
      <c r="I22" s="131"/>
      <c r="J22" s="131"/>
      <c r="K22" s="131"/>
      <c r="L22" s="131"/>
      <c r="M22" s="131"/>
      <c r="N22" s="131"/>
      <c r="O22" s="131"/>
      <c r="P22" s="131"/>
      <c r="Q22" s="132"/>
    </row>
    <row r="23" spans="6:17" ht="12.75" customHeight="1">
      <c r="F23" s="133"/>
      <c r="G23" s="97"/>
      <c r="H23" s="198" t="s">
        <v>17</v>
      </c>
      <c r="I23" s="198"/>
      <c r="J23" s="198"/>
      <c r="K23" s="198"/>
      <c r="L23" s="198"/>
      <c r="M23" s="198"/>
      <c r="N23" s="198"/>
      <c r="O23" s="198"/>
      <c r="P23" s="198"/>
      <c r="Q23" s="199"/>
    </row>
    <row r="24" spans="6:17">
      <c r="F24" s="133"/>
      <c r="G24" s="97"/>
      <c r="H24" s="198"/>
      <c r="I24" s="198"/>
      <c r="J24" s="198"/>
      <c r="K24" s="198"/>
      <c r="L24" s="198"/>
      <c r="M24" s="198"/>
      <c r="N24" s="198"/>
      <c r="O24" s="198"/>
      <c r="P24" s="198"/>
      <c r="Q24" s="199"/>
    </row>
    <row r="25" spans="6:17">
      <c r="F25" s="133"/>
      <c r="G25" s="97"/>
      <c r="H25" s="198"/>
      <c r="I25" s="198"/>
      <c r="J25" s="198"/>
      <c r="K25" s="198"/>
      <c r="L25" s="198"/>
      <c r="M25" s="198"/>
      <c r="N25" s="198"/>
      <c r="O25" s="198"/>
      <c r="P25" s="198"/>
      <c r="Q25" s="199"/>
    </row>
    <row r="26" spans="6:17">
      <c r="F26" s="133"/>
      <c r="G26" s="97"/>
      <c r="H26" s="198"/>
      <c r="I26" s="198"/>
      <c r="J26" s="198"/>
      <c r="K26" s="198"/>
      <c r="L26" s="198"/>
      <c r="M26" s="198"/>
      <c r="N26" s="198"/>
      <c r="O26" s="198"/>
      <c r="P26" s="198"/>
      <c r="Q26" s="199"/>
    </row>
    <row r="27" spans="6:17">
      <c r="F27" s="138"/>
      <c r="G27" s="160"/>
      <c r="H27" s="200"/>
      <c r="I27" s="200"/>
      <c r="J27" s="200"/>
      <c r="K27" s="200"/>
      <c r="L27" s="200"/>
      <c r="M27" s="200"/>
      <c r="N27" s="200"/>
      <c r="O27" s="200"/>
      <c r="P27" s="200"/>
      <c r="Q27" s="201"/>
    </row>
  </sheetData>
  <mergeCells count="4">
    <mergeCell ref="J4:J6"/>
    <mergeCell ref="M4:Q9"/>
    <mergeCell ref="M16:Q19"/>
    <mergeCell ref="H23:Q27"/>
  </mergeCells>
  <conditionalFormatting sqref="B14">
    <cfRule type="iconSet" priority="6">
      <iconSet>
        <cfvo type="percent" val="0"/>
        <cfvo type="num" val="0"/>
        <cfvo type="num" val="0"/>
      </iconSet>
    </cfRule>
    <cfRule type="iconSet" priority="9">
      <iconSet>
        <cfvo type="percent" val="0"/>
        <cfvo type="percent" val="0"/>
        <cfvo type="num" val="1"/>
      </iconSet>
    </cfRule>
    <cfRule type="iconSet" priority="10">
      <iconSet>
        <cfvo type="percent" val="0"/>
        <cfvo type="percent" val="33"/>
        <cfvo type="percent" val="67"/>
      </iconSet>
    </cfRule>
  </conditionalFormatting>
  <conditionalFormatting sqref="B13">
    <cfRule type="iconSet" priority="7">
      <iconSet>
        <cfvo type="percent" val="0"/>
        <cfvo type="percent" val="0"/>
        <cfvo type="num" val="1"/>
      </iconSet>
    </cfRule>
    <cfRule type="iconSet" priority="8">
      <iconSet>
        <cfvo type="percent" val="0"/>
        <cfvo type="percent" val="33"/>
        <cfvo type="percent" val="67"/>
      </iconSet>
    </cfRule>
  </conditionalFormatting>
  <conditionalFormatting sqref="K4:L4">
    <cfRule type="iconSet" priority="3">
      <iconSet>
        <cfvo type="percent" val="0"/>
        <cfvo type="num" val="0"/>
        <cfvo type="num" val="0"/>
      </iconSet>
    </cfRule>
    <cfRule type="iconSet" priority="4">
      <iconSet>
        <cfvo type="percent" val="0"/>
        <cfvo type="percent" val="0"/>
        <cfvo type="num" val="1"/>
      </iconSet>
    </cfRule>
    <cfRule type="iconSet" priority="5">
      <iconSet>
        <cfvo type="percent" val="0"/>
        <cfvo type="percent" val="33"/>
        <cfvo type="percent" val="67"/>
      </iconSet>
    </cfRule>
  </conditionalFormatting>
  <conditionalFormatting sqref="I9">
    <cfRule type="iconSet" priority="1">
      <iconSet>
        <cfvo type="percent" val="0"/>
        <cfvo type="num" val="-1999"/>
        <cfvo type="num" val="-100"/>
      </iconSet>
    </cfRule>
  </conditionalFormatting>
  <dataValidations count="1">
    <dataValidation allowBlank="1" showErrorMessage="1" prompt="SELECT CENTRE" sqref="C4" xr:uid="{8436D80C-0C92-4C8E-AE7B-F078CE474D3A}"/>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61" id="{EE316756-42D7-4552-9965-D9D05F3DDA66}">
            <x14:iconSet custom="1">
              <x14:cfvo type="percent">
                <xm:f>0</xm:f>
              </x14:cfvo>
              <x14:cfvo type="num">
                <xm:f>0.05</xm:f>
              </x14:cfvo>
              <x14:cfvo type="num">
                <xm:f>0.1</xm:f>
              </x14:cfvo>
              <x14:cfIcon iconSet="3TrafficLights1" iconId="2"/>
              <x14:cfIcon iconSet="3TrafficLights1" iconId="1"/>
              <x14:cfIcon iconSet="3TrafficLights1" iconId="0"/>
            </x14:iconSet>
          </x14:cfRule>
          <xm:sqref>J9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3DBAA-588D-48A3-BE2F-3F4D9A97E422}">
  <sheetPr>
    <tabColor rgb="FFFFFF00"/>
  </sheetPr>
  <dimension ref="A1:E29"/>
  <sheetViews>
    <sheetView showGridLines="0" workbookViewId="0">
      <selection activeCell="B8" sqref="B3:B8"/>
    </sheetView>
  </sheetViews>
  <sheetFormatPr defaultRowHeight="12.75"/>
  <cols>
    <col min="2" max="2" width="39.140625" customWidth="1"/>
    <col min="3" max="3" width="32.5703125" customWidth="1"/>
    <col min="4" max="4" width="35.7109375" customWidth="1"/>
  </cols>
  <sheetData>
    <row r="1" spans="1:5">
      <c r="A1" s="52"/>
      <c r="B1" s="52"/>
      <c r="C1" s="52"/>
      <c r="D1" s="52"/>
      <c r="E1" s="52"/>
    </row>
    <row r="2" spans="1:5" ht="13.15">
      <c r="A2" s="52"/>
      <c r="B2" s="53" t="s">
        <v>18</v>
      </c>
      <c r="C2" s="53" t="s">
        <v>19</v>
      </c>
      <c r="D2" s="53" t="s">
        <v>20</v>
      </c>
      <c r="E2" s="52"/>
    </row>
    <row r="3" spans="1:5">
      <c r="A3" s="52"/>
      <c r="B3" s="169" t="s">
        <v>21</v>
      </c>
      <c r="C3" s="169"/>
      <c r="D3" s="168"/>
      <c r="E3" s="52"/>
    </row>
    <row r="4" spans="1:5">
      <c r="A4" s="52"/>
      <c r="B4" s="169" t="s">
        <v>22</v>
      </c>
      <c r="C4" s="169"/>
      <c r="D4" s="168"/>
      <c r="E4" s="52"/>
    </row>
    <row r="5" spans="1:5">
      <c r="A5" s="52"/>
      <c r="B5" s="169" t="s">
        <v>23</v>
      </c>
      <c r="C5" s="169"/>
      <c r="D5" s="168"/>
      <c r="E5" s="52"/>
    </row>
    <row r="6" spans="1:5">
      <c r="A6" s="52"/>
      <c r="B6" s="169"/>
      <c r="C6" s="169"/>
      <c r="D6" s="168"/>
      <c r="E6" s="52"/>
    </row>
    <row r="7" spans="1:5">
      <c r="A7" s="52"/>
      <c r="B7" s="169"/>
      <c r="C7" s="169"/>
      <c r="D7" s="168"/>
      <c r="E7" s="52"/>
    </row>
    <row r="8" spans="1:5">
      <c r="A8" s="52"/>
      <c r="B8" s="169"/>
      <c r="C8" s="169"/>
      <c r="D8" s="168"/>
      <c r="E8" s="52"/>
    </row>
    <row r="9" spans="1:5">
      <c r="A9" s="52"/>
      <c r="B9" s="54"/>
      <c r="C9" s="54"/>
      <c r="D9" s="55"/>
      <c r="E9" s="52"/>
    </row>
    <row r="10" spans="1:5">
      <c r="A10" s="52"/>
      <c r="B10" s="54"/>
      <c r="C10" s="54"/>
      <c r="D10" s="55"/>
      <c r="E10" s="52"/>
    </row>
    <row r="11" spans="1:5">
      <c r="A11" s="52"/>
      <c r="B11" s="54"/>
      <c r="C11" s="54"/>
      <c r="D11" s="55"/>
      <c r="E11" s="52"/>
    </row>
    <row r="12" spans="1:5">
      <c r="A12" s="52"/>
      <c r="B12" s="54"/>
      <c r="C12" s="54"/>
      <c r="D12" s="55"/>
      <c r="E12" s="52"/>
    </row>
    <row r="13" spans="1:5">
      <c r="A13" s="52"/>
      <c r="B13" s="54"/>
      <c r="C13" s="54"/>
      <c r="D13" s="55"/>
      <c r="E13" s="52"/>
    </row>
    <row r="14" spans="1:5">
      <c r="A14" s="52"/>
      <c r="B14" s="54"/>
      <c r="C14" s="54"/>
      <c r="D14" s="55"/>
      <c r="E14" s="52"/>
    </row>
    <row r="15" spans="1:5">
      <c r="A15" s="52"/>
      <c r="B15" s="54"/>
      <c r="C15" s="54"/>
      <c r="D15" s="55"/>
      <c r="E15" s="52"/>
    </row>
    <row r="16" spans="1:5">
      <c r="A16" s="52"/>
      <c r="B16" s="54"/>
      <c r="C16" s="54"/>
      <c r="D16" s="55"/>
      <c r="E16" s="52"/>
    </row>
    <row r="17" spans="1:5">
      <c r="A17" s="52"/>
      <c r="B17" s="54"/>
      <c r="C17" s="54"/>
      <c r="D17" s="55"/>
      <c r="E17" s="52"/>
    </row>
    <row r="18" spans="1:5">
      <c r="A18" s="52"/>
      <c r="B18" s="52"/>
      <c r="C18" s="57" t="s">
        <v>24</v>
      </c>
      <c r="D18" s="175">
        <f>SUM(D3:D17)</f>
        <v>0</v>
      </c>
      <c r="E18" s="52"/>
    </row>
    <row r="19" spans="1:5" ht="13.15" customHeight="1">
      <c r="A19" s="52"/>
      <c r="B19" s="52"/>
      <c r="C19" s="52"/>
      <c r="D19" s="52"/>
      <c r="E19" s="52"/>
    </row>
    <row r="20" spans="1:5">
      <c r="A20" s="52"/>
      <c r="B20" s="52"/>
      <c r="C20" s="66" t="s">
        <v>25</v>
      </c>
      <c r="D20" s="54"/>
      <c r="E20" s="52"/>
    </row>
    <row r="21" spans="1:5">
      <c r="A21" s="52"/>
      <c r="B21" s="52"/>
      <c r="C21" s="52"/>
      <c r="D21" s="52"/>
      <c r="E21" s="52"/>
    </row>
    <row r="22" spans="1:5">
      <c r="A22" s="52"/>
      <c r="B22" s="52"/>
      <c r="C22" s="57" t="s">
        <v>26</v>
      </c>
      <c r="D22" s="93">
        <f>D18+'Budget (CLSP + Projects)'!E23-D20</f>
        <v>0</v>
      </c>
      <c r="E22" s="52"/>
    </row>
    <row r="23" spans="1:5">
      <c r="A23" s="52"/>
      <c r="B23" s="52"/>
      <c r="C23" s="52"/>
      <c r="D23" s="52"/>
      <c r="E23" s="52"/>
    </row>
    <row r="24" spans="1:5" ht="13.15">
      <c r="A24" s="52"/>
      <c r="B24" s="53" t="s">
        <v>27</v>
      </c>
      <c r="C24" s="53"/>
      <c r="D24" s="52"/>
      <c r="E24" s="52"/>
    </row>
    <row r="25" spans="1:5">
      <c r="A25" s="52"/>
      <c r="B25" s="202"/>
      <c r="C25" s="202"/>
      <c r="D25" s="202"/>
      <c r="E25" s="52"/>
    </row>
    <row r="26" spans="1:5">
      <c r="A26" s="52"/>
      <c r="B26" s="202"/>
      <c r="C26" s="202"/>
      <c r="D26" s="202"/>
      <c r="E26" s="52"/>
    </row>
    <row r="27" spans="1:5">
      <c r="A27" s="52"/>
      <c r="B27" s="202"/>
      <c r="C27" s="202"/>
      <c r="D27" s="202"/>
      <c r="E27" s="52"/>
    </row>
    <row r="28" spans="1:5">
      <c r="A28" s="52"/>
      <c r="B28" s="202"/>
      <c r="C28" s="202"/>
      <c r="D28" s="202"/>
      <c r="E28" s="52"/>
    </row>
    <row r="29" spans="1:5">
      <c r="A29" s="52"/>
      <c r="B29" s="52"/>
      <c r="C29" s="52"/>
      <c r="D29" s="52"/>
      <c r="E29" s="52"/>
    </row>
  </sheetData>
  <mergeCells count="1">
    <mergeCell ref="B25:D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W187"/>
  <sheetViews>
    <sheetView showGridLines="0" topLeftCell="A41" zoomScaleNormal="100" workbookViewId="0">
      <selection activeCell="E32" sqref="E32:E48"/>
    </sheetView>
  </sheetViews>
  <sheetFormatPr defaultColWidth="10.7109375" defaultRowHeight="12.75" outlineLevelCol="1"/>
  <cols>
    <col min="1" max="1" width="1.7109375" style="2" customWidth="1"/>
    <col min="2" max="2" width="5.7109375" style="2" customWidth="1"/>
    <col min="3" max="3" width="42.85546875" style="2" customWidth="1"/>
    <col min="4" max="4" width="2" style="2" customWidth="1"/>
    <col min="5" max="5" width="12.7109375" style="2" customWidth="1" outlineLevel="1"/>
    <col min="6" max="6" width="2.5703125" style="2" customWidth="1"/>
    <col min="7" max="7" width="12.7109375" style="2" customWidth="1" outlineLevel="1"/>
    <col min="8" max="8" width="2.5703125" style="2" customWidth="1"/>
    <col min="9" max="9" width="12.7109375" style="2" customWidth="1" outlineLevel="1"/>
    <col min="10" max="10" width="2.5703125" style="2" customWidth="1"/>
    <col min="11" max="11" width="12.7109375" style="2" customWidth="1" outlineLevel="1"/>
    <col min="12" max="12" width="2.5703125" style="2" customWidth="1"/>
    <col min="13" max="13" width="12.7109375" style="2" customWidth="1" outlineLevel="1"/>
    <col min="14" max="14" width="2.5703125" style="2" customWidth="1"/>
    <col min="15" max="15" width="12.7109375" style="2" customWidth="1"/>
    <col min="16" max="16" width="4.85546875" style="2" customWidth="1"/>
    <col min="17" max="16384" width="10.7109375" style="2"/>
  </cols>
  <sheetData>
    <row r="1" spans="1:23" ht="12.75" customHeight="1">
      <c r="A1" s="5"/>
      <c r="B1" s="5"/>
      <c r="C1" s="5"/>
      <c r="D1" s="5"/>
      <c r="E1" s="5"/>
      <c r="F1" s="5"/>
      <c r="G1" s="5"/>
      <c r="H1" s="5"/>
      <c r="I1" s="5"/>
      <c r="J1" s="5"/>
      <c r="K1" s="5"/>
      <c r="L1" s="5"/>
      <c r="M1" s="5"/>
      <c r="N1" s="5"/>
      <c r="O1" s="5"/>
      <c r="P1" s="5"/>
      <c r="Q1" s="14"/>
      <c r="R1" s="14"/>
      <c r="S1" s="14"/>
      <c r="T1" s="14"/>
      <c r="U1" s="14"/>
      <c r="V1" s="14"/>
      <c r="W1" s="14"/>
    </row>
    <row r="2" spans="1:23" ht="39.4">
      <c r="A2" s="5"/>
      <c r="B2" s="5"/>
      <c r="C2" s="127" t="str">
        <f>'Report Details'!C4</f>
        <v>&lt;Type Centre Name &gt;</v>
      </c>
      <c r="D2" s="5"/>
      <c r="E2" s="191" t="s">
        <v>28</v>
      </c>
      <c r="F2" s="191"/>
      <c r="G2" s="69" t="s">
        <v>29</v>
      </c>
      <c r="H2" s="191"/>
      <c r="I2" s="69" t="s">
        <v>29</v>
      </c>
      <c r="J2" s="151"/>
      <c r="K2" s="69" t="s">
        <v>29</v>
      </c>
      <c r="L2" s="152"/>
      <c r="M2" s="69" t="s">
        <v>29</v>
      </c>
      <c r="N2" s="191"/>
      <c r="O2" s="191" t="s">
        <v>30</v>
      </c>
      <c r="P2" s="5"/>
      <c r="Q2" s="14"/>
      <c r="R2" s="14"/>
      <c r="S2" s="14"/>
      <c r="T2" s="14"/>
      <c r="U2" s="14"/>
      <c r="V2" s="14"/>
      <c r="W2" s="14"/>
    </row>
    <row r="3" spans="1:23" ht="13.15">
      <c r="A3" s="5"/>
      <c r="B3" s="5"/>
      <c r="C3" s="142" t="s">
        <v>31</v>
      </c>
      <c r="D3" s="5"/>
      <c r="E3" s="153"/>
      <c r="F3" s="191"/>
      <c r="G3" s="141"/>
      <c r="H3" s="191"/>
      <c r="I3" s="141"/>
      <c r="J3" s="191"/>
      <c r="K3" s="141"/>
      <c r="L3" s="191"/>
      <c r="M3" s="141"/>
      <c r="N3" s="191"/>
      <c r="O3" s="191"/>
      <c r="P3" s="5"/>
      <c r="Q3" s="14"/>
      <c r="R3" s="14"/>
      <c r="S3" s="14"/>
      <c r="T3" s="14"/>
      <c r="U3" s="14"/>
      <c r="V3" s="14"/>
      <c r="W3" s="14"/>
    </row>
    <row r="4" spans="1:23" ht="15" customHeight="1">
      <c r="A4" s="5"/>
      <c r="B4" s="5"/>
      <c r="C4" s="142" t="s">
        <v>32</v>
      </c>
      <c r="D4" s="5"/>
      <c r="E4" s="191"/>
      <c r="F4" s="191"/>
      <c r="G4" s="141">
        <v>12</v>
      </c>
      <c r="H4" s="191"/>
      <c r="I4" s="141">
        <v>12</v>
      </c>
      <c r="J4" s="191"/>
      <c r="K4" s="141">
        <v>12</v>
      </c>
      <c r="L4" s="191"/>
      <c r="M4" s="141">
        <v>12</v>
      </c>
      <c r="N4" s="191"/>
      <c r="O4" s="191"/>
      <c r="P4" s="5"/>
      <c r="Q4" s="14"/>
      <c r="R4" s="14"/>
      <c r="S4" s="14"/>
      <c r="T4" s="14"/>
      <c r="U4" s="14"/>
      <c r="V4" s="14"/>
      <c r="W4" s="14"/>
    </row>
    <row r="5" spans="1:23" ht="8.65" customHeight="1">
      <c r="A5" s="5"/>
      <c r="B5" s="5"/>
      <c r="C5" s="5"/>
      <c r="D5" s="5"/>
      <c r="E5" s="7"/>
      <c r="F5" s="7"/>
      <c r="G5" s="7"/>
      <c r="H5" s="7"/>
      <c r="I5" s="7"/>
      <c r="J5" s="7"/>
      <c r="K5" s="7"/>
      <c r="L5" s="7"/>
      <c r="M5" s="7"/>
      <c r="N5" s="7"/>
      <c r="O5" s="7"/>
      <c r="P5" s="5"/>
      <c r="Q5" s="14"/>
      <c r="R5" s="14"/>
      <c r="S5" s="14"/>
      <c r="T5" s="14"/>
      <c r="U5" s="14"/>
      <c r="V5" s="14"/>
      <c r="W5" s="14"/>
    </row>
    <row r="6" spans="1:23" ht="13.15">
      <c r="B6" s="42"/>
      <c r="C6" s="42"/>
      <c r="D6" s="42"/>
      <c r="E6" s="43"/>
      <c r="F6" s="43"/>
      <c r="G6" s="43"/>
      <c r="H6" s="43"/>
      <c r="I6" s="43"/>
      <c r="J6" s="43"/>
      <c r="K6" s="43"/>
      <c r="L6" s="43"/>
      <c r="M6" s="43"/>
      <c r="N6" s="43"/>
      <c r="O6" s="43"/>
      <c r="P6" s="147"/>
      <c r="Q6" s="14"/>
      <c r="R6" s="14"/>
      <c r="S6" s="14"/>
      <c r="T6" s="14"/>
      <c r="U6" s="14"/>
      <c r="V6" s="14"/>
      <c r="W6" s="14"/>
    </row>
    <row r="7" spans="1:23">
      <c r="A7" s="5"/>
      <c r="B7" s="204" t="s">
        <v>33</v>
      </c>
      <c r="C7" s="8" t="s">
        <v>34</v>
      </c>
      <c r="D7" s="8"/>
      <c r="E7" s="25"/>
      <c r="F7" s="17"/>
      <c r="G7" s="25"/>
      <c r="H7" s="17"/>
      <c r="I7" s="25"/>
      <c r="J7" s="17"/>
      <c r="K7" s="25"/>
      <c r="L7" s="17"/>
      <c r="M7" s="25"/>
      <c r="N7" s="17"/>
      <c r="O7" s="28">
        <f>SUM(E7:M7)</f>
        <v>0</v>
      </c>
      <c r="P7" s="148"/>
      <c r="Q7" s="14"/>
      <c r="R7" s="14"/>
      <c r="S7" s="14"/>
      <c r="T7" s="14"/>
      <c r="U7" s="14"/>
      <c r="V7" s="14"/>
      <c r="W7" s="14"/>
    </row>
    <row r="8" spans="1:23">
      <c r="A8" s="5"/>
      <c r="B8" s="204"/>
      <c r="C8" s="8"/>
      <c r="D8" s="8"/>
      <c r="E8" s="17"/>
      <c r="F8" s="17"/>
      <c r="G8" s="17"/>
      <c r="H8" s="17"/>
      <c r="I8" s="17"/>
      <c r="J8" s="17"/>
      <c r="K8" s="17"/>
      <c r="L8" s="17"/>
      <c r="M8" s="17"/>
      <c r="N8" s="17"/>
      <c r="O8" s="10"/>
      <c r="P8" s="148"/>
      <c r="Q8" s="14"/>
      <c r="R8" s="14"/>
      <c r="S8" s="14"/>
      <c r="T8" s="14"/>
      <c r="U8" s="14"/>
      <c r="V8" s="14"/>
      <c r="W8" s="14"/>
    </row>
    <row r="9" spans="1:23" ht="13.15" customHeight="1">
      <c r="A9" s="5"/>
      <c r="B9" s="204"/>
      <c r="C9" s="41" t="s">
        <v>35</v>
      </c>
      <c r="D9" s="9"/>
      <c r="E9" s="15"/>
      <c r="F9" s="15"/>
      <c r="G9" s="15"/>
      <c r="H9" s="15"/>
      <c r="I9" s="15"/>
      <c r="J9" s="15"/>
      <c r="K9" s="15"/>
      <c r="L9" s="15"/>
      <c r="M9" s="15"/>
      <c r="N9" s="15"/>
      <c r="O9" s="15"/>
      <c r="P9" s="148"/>
      <c r="Q9" s="14"/>
      <c r="R9" s="16"/>
      <c r="S9" s="14"/>
      <c r="T9" s="14"/>
      <c r="U9" s="14"/>
      <c r="V9" s="14"/>
      <c r="W9" s="14"/>
    </row>
    <row r="10" spans="1:23">
      <c r="A10" s="5"/>
      <c r="B10" s="204"/>
      <c r="C10" s="8" t="s">
        <v>36</v>
      </c>
      <c r="D10" s="8"/>
      <c r="E10" s="25"/>
      <c r="F10" s="17"/>
      <c r="G10" s="25"/>
      <c r="H10" s="17"/>
      <c r="I10" s="25"/>
      <c r="J10" s="17"/>
      <c r="K10" s="25"/>
      <c r="L10" s="17"/>
      <c r="M10" s="25"/>
      <c r="N10" s="17"/>
      <c r="O10" s="28">
        <f>SUM(E10:M10)</f>
        <v>0</v>
      </c>
      <c r="P10" s="148"/>
      <c r="Q10" s="14"/>
      <c r="R10" s="16"/>
      <c r="S10" s="14"/>
      <c r="T10" s="14"/>
      <c r="U10" s="14"/>
      <c r="V10" s="14"/>
      <c r="W10" s="14"/>
    </row>
    <row r="11" spans="1:23">
      <c r="A11" s="5"/>
      <c r="B11" s="204"/>
      <c r="C11" s="8" t="s">
        <v>37</v>
      </c>
      <c r="D11" s="8"/>
      <c r="E11" s="25"/>
      <c r="F11" s="17"/>
      <c r="G11" s="25"/>
      <c r="H11" s="17"/>
      <c r="I11" s="25"/>
      <c r="J11" s="17"/>
      <c r="K11" s="25"/>
      <c r="L11" s="17"/>
      <c r="M11" s="25"/>
      <c r="N11" s="17"/>
      <c r="O11" s="28">
        <f>SUM(E11:M11)</f>
        <v>0</v>
      </c>
      <c r="P11" s="148"/>
      <c r="Q11" s="14"/>
      <c r="R11" s="16"/>
      <c r="S11" s="14"/>
      <c r="T11" s="14"/>
      <c r="U11" s="14"/>
      <c r="V11" s="14"/>
      <c r="W11" s="14"/>
    </row>
    <row r="12" spans="1:23">
      <c r="A12" s="5"/>
      <c r="B12" s="204"/>
      <c r="C12" s="8"/>
      <c r="D12" s="8"/>
      <c r="E12" s="17"/>
      <c r="F12" s="17"/>
      <c r="G12" s="17"/>
      <c r="H12" s="17"/>
      <c r="I12" s="17"/>
      <c r="J12" s="17"/>
      <c r="K12" s="17"/>
      <c r="L12" s="17"/>
      <c r="M12" s="17"/>
      <c r="N12" s="17"/>
      <c r="O12" s="5"/>
      <c r="P12" s="148"/>
      <c r="Q12" s="14"/>
      <c r="R12" s="16"/>
      <c r="S12" s="14"/>
      <c r="T12" s="14"/>
      <c r="U12" s="14"/>
      <c r="V12" s="14"/>
      <c r="W12" s="14"/>
    </row>
    <row r="13" spans="1:23" ht="13.15">
      <c r="A13" s="5"/>
      <c r="B13" s="204"/>
      <c r="C13" s="41" t="s">
        <v>38</v>
      </c>
      <c r="D13" s="9"/>
      <c r="E13" s="15"/>
      <c r="F13" s="15"/>
      <c r="G13" s="15"/>
      <c r="H13" s="15"/>
      <c r="I13" s="15"/>
      <c r="J13" s="15"/>
      <c r="K13" s="15"/>
      <c r="L13" s="15"/>
      <c r="M13" s="15"/>
      <c r="N13" s="15"/>
      <c r="O13" s="15"/>
      <c r="P13" s="148"/>
      <c r="Q13" s="14"/>
      <c r="R13" s="16"/>
      <c r="S13" s="14"/>
      <c r="T13" s="14"/>
      <c r="U13" s="14"/>
      <c r="V13" s="14"/>
      <c r="W13" s="14"/>
    </row>
    <row r="14" spans="1:23">
      <c r="A14" s="5"/>
      <c r="B14" s="204"/>
      <c r="C14" s="8" t="s">
        <v>39</v>
      </c>
      <c r="D14" s="8"/>
      <c r="E14" s="25"/>
      <c r="F14" s="17"/>
      <c r="G14" s="25"/>
      <c r="H14" s="17"/>
      <c r="I14" s="25"/>
      <c r="J14" s="17"/>
      <c r="K14" s="25"/>
      <c r="L14" s="17"/>
      <c r="M14" s="25"/>
      <c r="N14" s="17"/>
      <c r="O14" s="28">
        <f t="shared" ref="O14:O19" si="0">SUM(E14:M14)</f>
        <v>0</v>
      </c>
      <c r="P14" s="148"/>
      <c r="Q14" s="14"/>
      <c r="R14" s="16"/>
      <c r="S14" s="14"/>
      <c r="T14" s="14"/>
      <c r="U14" s="14"/>
      <c r="V14" s="14"/>
      <c r="W14" s="14"/>
    </row>
    <row r="15" spans="1:23">
      <c r="A15" s="5"/>
      <c r="B15" s="204"/>
      <c r="C15" s="8" t="s">
        <v>40</v>
      </c>
      <c r="D15" s="8"/>
      <c r="E15" s="25"/>
      <c r="F15" s="17"/>
      <c r="G15" s="25"/>
      <c r="H15" s="17"/>
      <c r="I15" s="25"/>
      <c r="J15" s="17"/>
      <c r="K15" s="25"/>
      <c r="L15" s="17"/>
      <c r="M15" s="25"/>
      <c r="N15" s="17"/>
      <c r="O15" s="28">
        <f t="shared" si="0"/>
        <v>0</v>
      </c>
      <c r="P15" s="148"/>
      <c r="Q15" s="14"/>
      <c r="R15" s="16"/>
      <c r="S15" s="14"/>
      <c r="T15" s="14"/>
      <c r="U15" s="14"/>
      <c r="V15" s="14"/>
      <c r="W15" s="14"/>
    </row>
    <row r="16" spans="1:23">
      <c r="A16" s="5"/>
      <c r="B16" s="204"/>
      <c r="C16" s="8" t="s">
        <v>41</v>
      </c>
      <c r="D16" s="8"/>
      <c r="E16" s="25"/>
      <c r="F16" s="17"/>
      <c r="G16" s="25"/>
      <c r="H16" s="17"/>
      <c r="I16" s="25"/>
      <c r="J16" s="17"/>
      <c r="K16" s="25"/>
      <c r="L16" s="17"/>
      <c r="M16" s="25"/>
      <c r="N16" s="17"/>
      <c r="O16" s="28">
        <f t="shared" si="0"/>
        <v>0</v>
      </c>
      <c r="P16" s="148"/>
      <c r="Q16" s="14"/>
      <c r="R16" s="16"/>
      <c r="S16" s="14"/>
      <c r="T16" s="14"/>
      <c r="U16" s="14"/>
      <c r="V16" s="14"/>
      <c r="W16" s="14"/>
    </row>
    <row r="17" spans="1:23">
      <c r="A17" s="5"/>
      <c r="B17" s="204"/>
      <c r="C17" s="8" t="s">
        <v>42</v>
      </c>
      <c r="D17" s="8"/>
      <c r="E17" s="25"/>
      <c r="F17" s="17"/>
      <c r="G17" s="25"/>
      <c r="H17" s="17"/>
      <c r="I17" s="25"/>
      <c r="J17" s="17"/>
      <c r="K17" s="25"/>
      <c r="L17" s="17"/>
      <c r="M17" s="25"/>
      <c r="N17" s="17"/>
      <c r="O17" s="28">
        <f t="shared" si="0"/>
        <v>0</v>
      </c>
      <c r="P17" s="148"/>
      <c r="Q17" s="14"/>
      <c r="R17" s="18"/>
      <c r="S17" s="14"/>
      <c r="T17" s="14"/>
      <c r="U17" s="14"/>
      <c r="V17" s="14"/>
      <c r="W17" s="14"/>
    </row>
    <row r="18" spans="1:23">
      <c r="A18" s="5"/>
      <c r="B18" s="204"/>
      <c r="C18" s="8" t="s">
        <v>43</v>
      </c>
      <c r="D18" s="8"/>
      <c r="E18" s="25"/>
      <c r="F18" s="17"/>
      <c r="G18" s="25"/>
      <c r="H18" s="17"/>
      <c r="I18" s="25"/>
      <c r="J18" s="17"/>
      <c r="K18" s="25"/>
      <c r="L18" s="17"/>
      <c r="M18" s="25"/>
      <c r="N18" s="17"/>
      <c r="O18" s="28">
        <f t="shared" si="0"/>
        <v>0</v>
      </c>
      <c r="P18" s="148"/>
      <c r="Q18" s="14"/>
      <c r="R18" s="18"/>
      <c r="S18" s="14"/>
      <c r="T18" s="14"/>
      <c r="U18" s="14"/>
      <c r="V18" s="14"/>
      <c r="W18" s="14"/>
    </row>
    <row r="19" spans="1:23">
      <c r="A19" s="5"/>
      <c r="B19" s="204"/>
      <c r="C19" s="8" t="s">
        <v>44</v>
      </c>
      <c r="D19" s="8"/>
      <c r="E19" s="25"/>
      <c r="F19" s="17"/>
      <c r="G19" s="25"/>
      <c r="H19" s="17"/>
      <c r="I19" s="25"/>
      <c r="J19" s="17"/>
      <c r="K19" s="25"/>
      <c r="L19" s="17"/>
      <c r="M19" s="25"/>
      <c r="N19" s="17"/>
      <c r="O19" s="28">
        <f t="shared" si="0"/>
        <v>0</v>
      </c>
      <c r="P19" s="148"/>
      <c r="Q19" s="14"/>
      <c r="R19" s="14"/>
      <c r="S19" s="14"/>
      <c r="T19" s="14"/>
      <c r="U19" s="14"/>
      <c r="V19" s="14"/>
      <c r="W19" s="14"/>
    </row>
    <row r="20" spans="1:23">
      <c r="A20" s="5"/>
      <c r="B20" s="204"/>
      <c r="C20" s="8"/>
      <c r="D20" s="8"/>
      <c r="E20" s="5"/>
      <c r="F20" s="5"/>
      <c r="G20" s="5"/>
      <c r="H20" s="5"/>
      <c r="I20" s="5"/>
      <c r="J20" s="5"/>
      <c r="K20" s="5"/>
      <c r="L20" s="5"/>
      <c r="M20" s="5"/>
      <c r="N20" s="5"/>
      <c r="O20" s="5"/>
      <c r="P20" s="148"/>
      <c r="Q20" s="14"/>
      <c r="R20" s="14"/>
      <c r="S20" s="14"/>
      <c r="T20" s="14"/>
      <c r="U20" s="14"/>
      <c r="V20" s="14"/>
      <c r="W20" s="14"/>
    </row>
    <row r="21" spans="1:23">
      <c r="A21" s="5"/>
      <c r="B21" s="204"/>
      <c r="C21" s="96" t="str">
        <f xml:space="preserve"> CONCATENATE("B. Total CLSP income in ",'Report Details'!C5)</f>
        <v>B. Total CLSP income in 2019-20</v>
      </c>
      <c r="D21" s="8"/>
      <c r="E21" s="30">
        <f>SUM(E10:E19)</f>
        <v>0</v>
      </c>
      <c r="F21" s="31"/>
      <c r="G21" s="30">
        <f>SUM(G10:G19)</f>
        <v>0</v>
      </c>
      <c r="H21" s="31"/>
      <c r="I21" s="30">
        <f>SUM(I10:I19)</f>
        <v>0</v>
      </c>
      <c r="J21" s="31"/>
      <c r="K21" s="30">
        <f>SUM(K10:K19)</f>
        <v>0</v>
      </c>
      <c r="L21" s="31"/>
      <c r="M21" s="30">
        <f>SUM(M10:M19)</f>
        <v>0</v>
      </c>
      <c r="N21" s="31"/>
      <c r="O21" s="30">
        <f t="shared" ref="O21" si="1">SUM(O10:O19)</f>
        <v>0</v>
      </c>
      <c r="P21" s="148"/>
      <c r="Q21" s="14"/>
      <c r="R21" s="14"/>
      <c r="S21" s="14"/>
      <c r="T21" s="14"/>
      <c r="U21" s="14"/>
      <c r="V21" s="14"/>
      <c r="W21" s="14"/>
    </row>
    <row r="22" spans="1:23">
      <c r="A22" s="5"/>
      <c r="B22" s="204"/>
      <c r="C22" s="12"/>
      <c r="D22" s="12"/>
      <c r="E22" s="12"/>
      <c r="F22" s="12"/>
      <c r="G22" s="12"/>
      <c r="H22" s="12"/>
      <c r="I22" s="12"/>
      <c r="J22" s="12"/>
      <c r="K22" s="12"/>
      <c r="L22" s="12"/>
      <c r="M22" s="12"/>
      <c r="N22" s="12"/>
      <c r="O22" s="12"/>
      <c r="P22" s="148"/>
      <c r="Q22" s="14"/>
      <c r="R22" s="14"/>
      <c r="S22" s="14"/>
      <c r="T22" s="14"/>
      <c r="U22" s="14"/>
      <c r="V22" s="14"/>
      <c r="W22" s="14"/>
    </row>
    <row r="23" spans="1:23" ht="12.75" customHeight="1">
      <c r="A23" s="5"/>
      <c r="B23" s="204"/>
      <c r="C23" s="29" t="s">
        <v>45</v>
      </c>
      <c r="D23" s="26"/>
      <c r="E23" s="32">
        <f>SUM(E7+E21)</f>
        <v>0</v>
      </c>
      <c r="F23" s="33"/>
      <c r="G23" s="32">
        <f>SUM(G7+G21)</f>
        <v>0</v>
      </c>
      <c r="H23" s="33"/>
      <c r="I23" s="32">
        <f>SUM(I7+I21)</f>
        <v>0</v>
      </c>
      <c r="J23" s="33"/>
      <c r="K23" s="32">
        <f>SUM(K7+K21)</f>
        <v>0</v>
      </c>
      <c r="L23" s="33"/>
      <c r="M23" s="32">
        <f>SUM(M7+M21)</f>
        <v>0</v>
      </c>
      <c r="N23" s="33"/>
      <c r="O23" s="32">
        <f>SUM(O7+O21)</f>
        <v>0</v>
      </c>
      <c r="P23" s="148"/>
      <c r="Q23" s="14"/>
      <c r="R23" s="14"/>
      <c r="S23" s="14"/>
      <c r="T23" s="14"/>
      <c r="U23" s="14"/>
      <c r="V23" s="14"/>
      <c r="W23" s="14"/>
    </row>
    <row r="24" spans="1:23" ht="12.75" customHeight="1">
      <c r="A24" s="5"/>
      <c r="B24" s="44"/>
      <c r="C24" s="44"/>
      <c r="D24" s="44"/>
      <c r="E24" s="44"/>
      <c r="F24" s="44"/>
      <c r="G24" s="44"/>
      <c r="H24" s="44"/>
      <c r="I24" s="44"/>
      <c r="J24" s="44"/>
      <c r="K24" s="44"/>
      <c r="L24" s="44"/>
      <c r="M24" s="44"/>
      <c r="N24" s="44"/>
      <c r="O24" s="44"/>
      <c r="P24" s="148"/>
      <c r="Q24" s="14"/>
      <c r="R24" s="14"/>
      <c r="S24" s="14"/>
      <c r="T24" s="14"/>
      <c r="U24" s="14"/>
      <c r="V24" s="14"/>
      <c r="W24" s="14"/>
    </row>
    <row r="25" spans="1:23" ht="12.75" customHeight="1">
      <c r="A25" s="5"/>
      <c r="B25" s="42"/>
      <c r="C25" s="42"/>
      <c r="D25" s="42"/>
      <c r="E25" s="42"/>
      <c r="F25" s="42"/>
      <c r="G25" s="42"/>
      <c r="H25" s="42"/>
      <c r="I25" s="42"/>
      <c r="J25" s="42"/>
      <c r="K25" s="42"/>
      <c r="L25" s="42"/>
      <c r="M25" s="42"/>
      <c r="N25" s="42"/>
      <c r="O25" s="42"/>
      <c r="P25" s="148"/>
      <c r="Q25" s="14"/>
      <c r="R25" s="14"/>
      <c r="S25" s="14"/>
      <c r="T25" s="14"/>
      <c r="U25" s="14"/>
      <c r="V25" s="14"/>
      <c r="W25" s="14"/>
    </row>
    <row r="26" spans="1:23" ht="1.1499999999999999" customHeight="1">
      <c r="B26" s="203" t="s">
        <v>46</v>
      </c>
      <c r="C26" s="5"/>
      <c r="D26" s="5"/>
      <c r="E26" s="5"/>
      <c r="F26" s="5"/>
      <c r="G26" s="5"/>
      <c r="H26" s="5"/>
      <c r="I26" s="5"/>
      <c r="J26" s="5"/>
      <c r="K26" s="5"/>
      <c r="L26" s="5"/>
      <c r="M26" s="5"/>
      <c r="N26" s="5"/>
      <c r="O26" s="5"/>
      <c r="P26" s="148"/>
      <c r="Q26" s="14"/>
      <c r="R26" s="14"/>
      <c r="S26" s="14"/>
      <c r="T26" s="14"/>
      <c r="U26" s="14"/>
      <c r="V26" s="14"/>
      <c r="W26" s="14"/>
    </row>
    <row r="27" spans="1:23">
      <c r="A27" s="5"/>
      <c r="B27" s="203"/>
      <c r="C27" s="8" t="s">
        <v>47</v>
      </c>
      <c r="D27" s="8"/>
      <c r="E27" s="168"/>
      <c r="F27" s="17"/>
      <c r="G27" s="25"/>
      <c r="H27" s="17"/>
      <c r="I27" s="25"/>
      <c r="J27" s="17"/>
      <c r="K27" s="25"/>
      <c r="L27" s="17"/>
      <c r="M27" s="25"/>
      <c r="N27" s="17"/>
      <c r="O27" s="28">
        <f>SUM(E27:M27)</f>
        <v>0</v>
      </c>
      <c r="P27" s="148"/>
      <c r="Q27" s="14"/>
      <c r="R27" s="14"/>
      <c r="S27" s="14"/>
      <c r="T27" s="14"/>
      <c r="U27" s="14"/>
      <c r="V27" s="14"/>
      <c r="W27" s="14"/>
    </row>
    <row r="28" spans="1:23">
      <c r="A28" s="5"/>
      <c r="B28" s="203"/>
      <c r="C28" s="8" t="s">
        <v>48</v>
      </c>
      <c r="D28" s="8"/>
      <c r="E28" s="168"/>
      <c r="F28" s="17"/>
      <c r="G28" s="25"/>
      <c r="H28" s="17"/>
      <c r="I28" s="25"/>
      <c r="J28" s="17"/>
      <c r="K28" s="25"/>
      <c r="L28" s="17"/>
      <c r="M28" s="25"/>
      <c r="N28" s="17"/>
      <c r="O28" s="28">
        <f>SUM(E28:M28)</f>
        <v>0</v>
      </c>
      <c r="P28" s="148"/>
      <c r="Q28" s="14"/>
      <c r="R28" s="14"/>
      <c r="S28" s="14"/>
      <c r="T28" s="14"/>
      <c r="U28" s="14"/>
      <c r="V28" s="14"/>
      <c r="W28" s="14"/>
    </row>
    <row r="29" spans="1:23">
      <c r="A29" s="5"/>
      <c r="B29" s="203"/>
      <c r="C29" s="8" t="s">
        <v>49</v>
      </c>
      <c r="D29" s="8"/>
      <c r="E29" s="168"/>
      <c r="F29" s="17"/>
      <c r="G29" s="25"/>
      <c r="H29" s="17"/>
      <c r="I29" s="25"/>
      <c r="J29" s="17"/>
      <c r="K29" s="25"/>
      <c r="L29" s="17"/>
      <c r="M29" s="25"/>
      <c r="N29" s="17"/>
      <c r="O29" s="28">
        <f>SUM(E29:M29)</f>
        <v>0</v>
      </c>
      <c r="P29" s="148"/>
      <c r="Q29" s="14"/>
      <c r="R29" s="14"/>
      <c r="S29" s="14"/>
      <c r="T29" s="14"/>
      <c r="U29" s="14"/>
      <c r="V29" s="14"/>
      <c r="W29" s="14"/>
    </row>
    <row r="30" spans="1:23">
      <c r="A30" s="5"/>
      <c r="B30" s="203"/>
      <c r="C30" s="96" t="s">
        <v>50</v>
      </c>
      <c r="D30" s="34"/>
      <c r="E30" s="30">
        <f>SUM(E27:E29)</f>
        <v>0</v>
      </c>
      <c r="F30" s="31"/>
      <c r="G30" s="30">
        <f>SUM(G27:G29)</f>
        <v>0</v>
      </c>
      <c r="H30" s="31"/>
      <c r="I30" s="30">
        <f>SUM(I27:I29)</f>
        <v>0</v>
      </c>
      <c r="J30" s="36"/>
      <c r="K30" s="30">
        <f>SUM(K27:K29)</f>
        <v>0</v>
      </c>
      <c r="L30" s="31"/>
      <c r="M30" s="30">
        <f>SUM(M27:M29)</f>
        <v>0</v>
      </c>
      <c r="N30" s="36"/>
      <c r="O30" s="35">
        <f t="shared" ref="O30" si="2">SUM(O27:O29)</f>
        <v>0</v>
      </c>
      <c r="P30" s="148"/>
      <c r="Q30" s="14"/>
      <c r="R30" s="14"/>
      <c r="S30" s="14"/>
      <c r="T30" s="14"/>
      <c r="U30" s="14"/>
      <c r="V30" s="14"/>
      <c r="W30" s="14"/>
    </row>
    <row r="31" spans="1:23" ht="12.75" customHeight="1">
      <c r="A31" s="5"/>
      <c r="B31" s="203"/>
      <c r="C31" s="5"/>
      <c r="D31" s="5"/>
      <c r="E31" s="5"/>
      <c r="F31" s="5"/>
      <c r="G31" s="5"/>
      <c r="H31" s="5"/>
      <c r="I31" s="5"/>
      <c r="J31" s="5"/>
      <c r="K31" s="5"/>
      <c r="L31" s="5"/>
      <c r="M31" s="5"/>
      <c r="N31" s="5"/>
      <c r="O31" s="5"/>
      <c r="P31" s="148"/>
      <c r="Q31" s="14"/>
      <c r="R31" s="14"/>
      <c r="S31" s="14"/>
      <c r="T31" s="14"/>
      <c r="U31" s="14"/>
      <c r="V31" s="14"/>
      <c r="W31" s="14"/>
    </row>
    <row r="32" spans="1:23">
      <c r="A32" s="5"/>
      <c r="B32" s="203"/>
      <c r="C32" s="8" t="s">
        <v>51</v>
      </c>
      <c r="D32" s="8"/>
      <c r="E32" s="168"/>
      <c r="F32" s="17"/>
      <c r="G32" s="25"/>
      <c r="H32" s="17"/>
      <c r="I32" s="25"/>
      <c r="J32" s="17"/>
      <c r="K32" s="25"/>
      <c r="L32" s="17"/>
      <c r="M32" s="25"/>
      <c r="N32" s="17"/>
      <c r="O32" s="28">
        <f t="shared" ref="O32:O49" si="3">SUM(E32:M32)</f>
        <v>0</v>
      </c>
      <c r="P32" s="148"/>
      <c r="Q32" s="14"/>
      <c r="R32" s="14"/>
      <c r="S32" s="14"/>
      <c r="T32" s="14"/>
      <c r="U32" s="14"/>
      <c r="V32" s="14"/>
      <c r="W32" s="14"/>
    </row>
    <row r="33" spans="1:23">
      <c r="A33" s="5"/>
      <c r="B33" s="203"/>
      <c r="C33" s="8" t="s">
        <v>52</v>
      </c>
      <c r="D33" s="8"/>
      <c r="E33" s="168"/>
      <c r="F33" s="17"/>
      <c r="G33" s="25"/>
      <c r="H33" s="17"/>
      <c r="I33" s="25"/>
      <c r="J33" s="17"/>
      <c r="K33" s="25"/>
      <c r="L33" s="17"/>
      <c r="M33" s="25"/>
      <c r="N33" s="17"/>
      <c r="O33" s="28">
        <f t="shared" si="3"/>
        <v>0</v>
      </c>
      <c r="P33" s="148"/>
      <c r="Q33" s="14"/>
      <c r="R33" s="14"/>
      <c r="S33" s="14"/>
      <c r="T33" s="14"/>
      <c r="U33" s="14"/>
      <c r="V33" s="14"/>
      <c r="W33" s="14"/>
    </row>
    <row r="34" spans="1:23">
      <c r="A34" s="5"/>
      <c r="B34" s="203"/>
      <c r="C34" s="8" t="s">
        <v>53</v>
      </c>
      <c r="D34" s="8"/>
      <c r="E34" s="168"/>
      <c r="F34" s="17"/>
      <c r="G34" s="25"/>
      <c r="H34" s="17"/>
      <c r="I34" s="25"/>
      <c r="J34" s="17"/>
      <c r="K34" s="25"/>
      <c r="L34" s="17"/>
      <c r="M34" s="25"/>
      <c r="N34" s="17"/>
      <c r="O34" s="28">
        <f t="shared" si="3"/>
        <v>0</v>
      </c>
      <c r="P34" s="148"/>
      <c r="Q34" s="14"/>
      <c r="R34" s="14"/>
      <c r="S34" s="14"/>
      <c r="T34" s="14"/>
      <c r="U34" s="14"/>
      <c r="V34" s="14"/>
      <c r="W34" s="14"/>
    </row>
    <row r="35" spans="1:23">
      <c r="A35" s="5"/>
      <c r="B35" s="203"/>
      <c r="C35" s="8" t="s">
        <v>54</v>
      </c>
      <c r="D35" s="8"/>
      <c r="E35" s="168"/>
      <c r="F35" s="17"/>
      <c r="G35" s="25"/>
      <c r="H35" s="17"/>
      <c r="I35" s="25"/>
      <c r="J35" s="17"/>
      <c r="K35" s="25"/>
      <c r="L35" s="17"/>
      <c r="M35" s="25"/>
      <c r="N35" s="17"/>
      <c r="O35" s="28">
        <f t="shared" si="3"/>
        <v>0</v>
      </c>
      <c r="P35" s="148"/>
      <c r="Q35" s="14"/>
      <c r="R35" s="14"/>
      <c r="S35" s="14"/>
      <c r="T35" s="14"/>
      <c r="U35" s="14"/>
      <c r="V35" s="14"/>
      <c r="W35" s="14"/>
    </row>
    <row r="36" spans="1:23">
      <c r="A36" s="5"/>
      <c r="B36" s="203"/>
      <c r="C36" s="8" t="s">
        <v>55</v>
      </c>
      <c r="D36" s="8"/>
      <c r="E36" s="168"/>
      <c r="F36" s="17"/>
      <c r="G36" s="25"/>
      <c r="H36" s="17"/>
      <c r="I36" s="25"/>
      <c r="J36" s="17"/>
      <c r="K36" s="25"/>
      <c r="L36" s="17"/>
      <c r="M36" s="25"/>
      <c r="N36" s="17"/>
      <c r="O36" s="28">
        <f t="shared" si="3"/>
        <v>0</v>
      </c>
      <c r="P36" s="148"/>
      <c r="Q36" s="14"/>
      <c r="R36" s="14"/>
      <c r="S36" s="14"/>
      <c r="T36" s="14"/>
      <c r="U36" s="14"/>
      <c r="V36" s="14"/>
      <c r="W36" s="14"/>
    </row>
    <row r="37" spans="1:23">
      <c r="A37" s="5"/>
      <c r="B37" s="203"/>
      <c r="C37" s="8" t="s">
        <v>56</v>
      </c>
      <c r="D37" s="8"/>
      <c r="E37" s="168"/>
      <c r="F37" s="17"/>
      <c r="G37" s="25"/>
      <c r="H37" s="17"/>
      <c r="I37" s="25"/>
      <c r="J37" s="17"/>
      <c r="K37" s="25"/>
      <c r="L37" s="17"/>
      <c r="M37" s="25"/>
      <c r="N37" s="17"/>
      <c r="O37" s="28">
        <f t="shared" si="3"/>
        <v>0</v>
      </c>
      <c r="P37" s="148"/>
      <c r="Q37" s="14"/>
      <c r="R37" s="14"/>
      <c r="S37" s="14"/>
      <c r="T37" s="14"/>
      <c r="U37" s="14"/>
      <c r="V37" s="14"/>
      <c r="W37" s="14"/>
    </row>
    <row r="38" spans="1:23">
      <c r="A38" s="5"/>
      <c r="B38" s="203"/>
      <c r="C38" s="8" t="s">
        <v>57</v>
      </c>
      <c r="D38" s="8"/>
      <c r="E38" s="168"/>
      <c r="F38" s="17"/>
      <c r="G38" s="25"/>
      <c r="H38" s="17"/>
      <c r="I38" s="25"/>
      <c r="J38" s="17"/>
      <c r="K38" s="25"/>
      <c r="L38" s="17"/>
      <c r="M38" s="25"/>
      <c r="N38" s="17"/>
      <c r="O38" s="28">
        <f t="shared" si="3"/>
        <v>0</v>
      </c>
      <c r="P38" s="148"/>
      <c r="Q38" s="14"/>
      <c r="R38" s="14"/>
      <c r="S38" s="14"/>
      <c r="T38" s="14"/>
      <c r="U38" s="14"/>
      <c r="V38" s="14"/>
      <c r="W38" s="14"/>
    </row>
    <row r="39" spans="1:23">
      <c r="A39" s="5"/>
      <c r="B39" s="203"/>
      <c r="C39" s="8" t="s">
        <v>58</v>
      </c>
      <c r="D39" s="8"/>
      <c r="E39" s="168"/>
      <c r="F39" s="17"/>
      <c r="G39" s="25"/>
      <c r="H39" s="17"/>
      <c r="I39" s="25"/>
      <c r="J39" s="17"/>
      <c r="K39" s="25"/>
      <c r="L39" s="17"/>
      <c r="M39" s="25"/>
      <c r="N39" s="17"/>
      <c r="O39" s="28">
        <f t="shared" si="3"/>
        <v>0</v>
      </c>
      <c r="P39" s="148"/>
      <c r="Q39" s="14"/>
      <c r="R39" s="14"/>
      <c r="S39" s="14"/>
      <c r="T39" s="14"/>
      <c r="U39" s="14"/>
      <c r="V39" s="14"/>
      <c r="W39" s="14"/>
    </row>
    <row r="40" spans="1:23">
      <c r="A40" s="5"/>
      <c r="B40" s="203"/>
      <c r="C40" s="8" t="s">
        <v>59</v>
      </c>
      <c r="D40" s="8"/>
      <c r="E40" s="168"/>
      <c r="F40" s="17"/>
      <c r="G40" s="25"/>
      <c r="H40" s="17"/>
      <c r="I40" s="25"/>
      <c r="J40" s="17"/>
      <c r="K40" s="25"/>
      <c r="L40" s="17"/>
      <c r="M40" s="25"/>
      <c r="N40" s="17"/>
      <c r="O40" s="28">
        <f t="shared" si="3"/>
        <v>0</v>
      </c>
      <c r="P40" s="148"/>
      <c r="Q40" s="14"/>
      <c r="R40" s="14"/>
      <c r="S40" s="14"/>
      <c r="T40" s="14"/>
      <c r="U40" s="14"/>
      <c r="V40" s="14"/>
      <c r="W40" s="14"/>
    </row>
    <row r="41" spans="1:23">
      <c r="A41" s="5"/>
      <c r="B41" s="203"/>
      <c r="C41" s="8" t="s">
        <v>60</v>
      </c>
      <c r="D41" s="8"/>
      <c r="E41" s="168"/>
      <c r="F41" s="17"/>
      <c r="G41" s="25"/>
      <c r="H41" s="17"/>
      <c r="I41" s="25"/>
      <c r="J41" s="17"/>
      <c r="K41" s="25"/>
      <c r="L41" s="17"/>
      <c r="M41" s="25"/>
      <c r="N41" s="17"/>
      <c r="O41" s="28">
        <f t="shared" si="3"/>
        <v>0</v>
      </c>
      <c r="P41" s="148"/>
      <c r="Q41" s="14"/>
      <c r="R41" s="14"/>
      <c r="S41" s="14"/>
      <c r="T41" s="14"/>
      <c r="U41" s="14"/>
      <c r="V41" s="14"/>
      <c r="W41" s="14"/>
    </row>
    <row r="42" spans="1:23">
      <c r="A42" s="5"/>
      <c r="B42" s="203"/>
      <c r="C42" s="8" t="s">
        <v>61</v>
      </c>
      <c r="D42" s="8"/>
      <c r="E42" s="168"/>
      <c r="F42" s="17"/>
      <c r="G42" s="25"/>
      <c r="H42" s="17"/>
      <c r="I42" s="25"/>
      <c r="J42" s="17"/>
      <c r="K42" s="25"/>
      <c r="L42" s="17"/>
      <c r="M42" s="25"/>
      <c r="N42" s="17"/>
      <c r="O42" s="28">
        <f t="shared" si="3"/>
        <v>0</v>
      </c>
      <c r="P42" s="148"/>
      <c r="Q42" s="14"/>
      <c r="R42" s="14"/>
      <c r="S42" s="14"/>
      <c r="T42" s="14"/>
      <c r="U42" s="14"/>
      <c r="V42" s="14"/>
      <c r="W42" s="14"/>
    </row>
    <row r="43" spans="1:23">
      <c r="A43" s="5"/>
      <c r="B43" s="203"/>
      <c r="C43" s="8" t="s">
        <v>62</v>
      </c>
      <c r="D43" s="8"/>
      <c r="E43" s="168"/>
      <c r="F43" s="17"/>
      <c r="G43" s="25"/>
      <c r="H43" s="17"/>
      <c r="I43" s="25"/>
      <c r="J43" s="17"/>
      <c r="K43" s="25"/>
      <c r="L43" s="17"/>
      <c r="M43" s="25"/>
      <c r="N43" s="17"/>
      <c r="O43" s="28">
        <f t="shared" si="3"/>
        <v>0</v>
      </c>
      <c r="P43" s="148"/>
      <c r="Q43" s="14"/>
      <c r="R43" s="14"/>
      <c r="S43" s="14"/>
      <c r="T43" s="14"/>
      <c r="U43" s="14"/>
      <c r="V43" s="14"/>
      <c r="W43" s="14"/>
    </row>
    <row r="44" spans="1:23">
      <c r="A44" s="5"/>
      <c r="B44" s="203"/>
      <c r="C44" s="8" t="s">
        <v>63</v>
      </c>
      <c r="D44" s="8"/>
      <c r="E44" s="168"/>
      <c r="F44" s="17"/>
      <c r="G44" s="25"/>
      <c r="H44" s="17"/>
      <c r="I44" s="25"/>
      <c r="J44" s="17"/>
      <c r="K44" s="25"/>
      <c r="L44" s="17"/>
      <c r="M44" s="25"/>
      <c r="N44" s="17"/>
      <c r="O44" s="28">
        <f t="shared" si="3"/>
        <v>0</v>
      </c>
      <c r="P44" s="148"/>
      <c r="Q44" s="14"/>
      <c r="R44" s="14"/>
      <c r="S44" s="14"/>
      <c r="T44" s="14"/>
      <c r="U44" s="14"/>
      <c r="V44" s="14"/>
      <c r="W44" s="14"/>
    </row>
    <row r="45" spans="1:23">
      <c r="A45" s="5"/>
      <c r="B45" s="203"/>
      <c r="C45" s="8" t="s">
        <v>64</v>
      </c>
      <c r="D45" s="8"/>
      <c r="E45" s="168"/>
      <c r="F45" s="17"/>
      <c r="G45" s="25"/>
      <c r="H45" s="17"/>
      <c r="I45" s="25"/>
      <c r="J45" s="17"/>
      <c r="K45" s="25"/>
      <c r="L45" s="17"/>
      <c r="M45" s="25"/>
      <c r="N45" s="17"/>
      <c r="O45" s="28">
        <f t="shared" si="3"/>
        <v>0</v>
      </c>
      <c r="P45" s="148"/>
      <c r="Q45" s="14"/>
      <c r="R45" s="14"/>
      <c r="S45" s="14"/>
      <c r="T45" s="14"/>
      <c r="U45" s="14"/>
      <c r="V45" s="14"/>
      <c r="W45" s="14"/>
    </row>
    <row r="46" spans="1:23">
      <c r="A46" s="5"/>
      <c r="B46" s="203"/>
      <c r="C46" s="8" t="s">
        <v>65</v>
      </c>
      <c r="D46" s="8"/>
      <c r="E46" s="168"/>
      <c r="F46" s="17"/>
      <c r="G46" s="25"/>
      <c r="H46" s="17"/>
      <c r="I46" s="25"/>
      <c r="J46" s="17"/>
      <c r="K46" s="25"/>
      <c r="L46" s="17"/>
      <c r="M46" s="25"/>
      <c r="N46" s="17"/>
      <c r="O46" s="28">
        <f t="shared" si="3"/>
        <v>0</v>
      </c>
      <c r="P46" s="148"/>
      <c r="Q46" s="14"/>
      <c r="R46" s="14"/>
      <c r="S46" s="14"/>
      <c r="T46" s="14"/>
      <c r="U46" s="14"/>
      <c r="V46" s="14"/>
      <c r="W46" s="14"/>
    </row>
    <row r="47" spans="1:23">
      <c r="A47" s="5"/>
      <c r="B47" s="203"/>
      <c r="C47" s="8" t="s">
        <v>66</v>
      </c>
      <c r="D47" s="8"/>
      <c r="E47" s="168"/>
      <c r="F47" s="17"/>
      <c r="G47" s="25"/>
      <c r="H47" s="17"/>
      <c r="I47" s="25"/>
      <c r="J47" s="17"/>
      <c r="K47" s="25"/>
      <c r="L47" s="17"/>
      <c r="M47" s="25"/>
      <c r="N47" s="17"/>
      <c r="O47" s="28">
        <f t="shared" si="3"/>
        <v>0</v>
      </c>
      <c r="P47" s="148"/>
      <c r="Q47" s="14"/>
      <c r="R47" s="14"/>
      <c r="S47" s="14"/>
      <c r="T47" s="14"/>
      <c r="U47" s="14"/>
      <c r="V47" s="14"/>
      <c r="W47" s="14"/>
    </row>
    <row r="48" spans="1:23">
      <c r="A48" s="5"/>
      <c r="B48" s="203"/>
      <c r="C48" s="8" t="s">
        <v>67</v>
      </c>
      <c r="D48" s="8"/>
      <c r="E48" s="25"/>
      <c r="F48" s="17"/>
      <c r="G48" s="25"/>
      <c r="H48" s="17"/>
      <c r="I48" s="25"/>
      <c r="J48" s="17"/>
      <c r="K48" s="25"/>
      <c r="L48" s="17"/>
      <c r="M48" s="25"/>
      <c r="N48" s="17"/>
      <c r="O48" s="28">
        <f t="shared" si="3"/>
        <v>0</v>
      </c>
      <c r="P48" s="148"/>
      <c r="Q48" s="14"/>
      <c r="R48" s="14"/>
      <c r="S48" s="14"/>
      <c r="T48" s="14"/>
      <c r="U48" s="14"/>
      <c r="V48" s="14"/>
      <c r="W48" s="14"/>
    </row>
    <row r="49" spans="1:23">
      <c r="A49" s="5"/>
      <c r="B49" s="203"/>
      <c r="C49" s="8" t="s">
        <v>23</v>
      </c>
      <c r="D49" s="8"/>
      <c r="E49" s="25"/>
      <c r="F49" s="17"/>
      <c r="G49" s="25"/>
      <c r="H49" s="17"/>
      <c r="I49" s="25"/>
      <c r="J49" s="17"/>
      <c r="K49" s="25"/>
      <c r="L49" s="17"/>
      <c r="M49" s="25"/>
      <c r="N49" s="17"/>
      <c r="O49" s="28">
        <f t="shared" si="3"/>
        <v>0</v>
      </c>
      <c r="P49" s="148"/>
      <c r="Q49" s="14"/>
      <c r="R49" s="14"/>
      <c r="S49" s="14"/>
      <c r="T49" s="14"/>
      <c r="U49" s="14"/>
      <c r="V49" s="14"/>
      <c r="W49" s="14"/>
    </row>
    <row r="50" spans="1:23">
      <c r="A50" s="5"/>
      <c r="B50" s="203"/>
      <c r="C50" s="95" t="s">
        <v>68</v>
      </c>
      <c r="D50" s="37"/>
      <c r="E50" s="30">
        <f>SUM(E32:E49)</f>
        <v>0</v>
      </c>
      <c r="F50" s="31"/>
      <c r="G50" s="30">
        <f>SUM(G32:G49)</f>
        <v>0</v>
      </c>
      <c r="H50" s="31"/>
      <c r="I50" s="30">
        <f>SUM(I32:I49)</f>
        <v>0</v>
      </c>
      <c r="J50" s="36"/>
      <c r="K50" s="30">
        <f>SUM(K32:K49)</f>
        <v>0</v>
      </c>
      <c r="L50" s="31"/>
      <c r="M50" s="30">
        <f>SUM(M32:M49)</f>
        <v>0</v>
      </c>
      <c r="N50" s="36"/>
      <c r="O50" s="35">
        <f t="shared" ref="O50" si="4">SUM(O32:O49)</f>
        <v>0</v>
      </c>
      <c r="P50" s="148"/>
      <c r="Q50" s="14"/>
      <c r="R50" s="14"/>
      <c r="S50" s="14"/>
      <c r="T50" s="14"/>
      <c r="U50" s="14"/>
      <c r="V50" s="14"/>
      <c r="W50" s="14"/>
    </row>
    <row r="51" spans="1:23">
      <c r="A51" s="5"/>
      <c r="B51" s="203"/>
      <c r="C51" s="40"/>
      <c r="D51" s="37"/>
      <c r="E51" s="5"/>
      <c r="F51" s="36"/>
      <c r="G51" s="5"/>
      <c r="H51" s="36"/>
      <c r="I51" s="5"/>
      <c r="J51" s="36"/>
      <c r="K51" s="5"/>
      <c r="L51" s="36"/>
      <c r="M51" s="5"/>
      <c r="N51" s="36"/>
      <c r="O51" s="5"/>
      <c r="P51" s="148"/>
      <c r="Q51" s="14"/>
      <c r="R51" s="14"/>
      <c r="S51" s="14"/>
      <c r="T51" s="14"/>
      <c r="U51" s="14"/>
      <c r="V51" s="14"/>
      <c r="W51" s="14"/>
    </row>
    <row r="52" spans="1:23">
      <c r="A52" s="5"/>
      <c r="B52" s="203"/>
      <c r="C52" s="39" t="s">
        <v>69</v>
      </c>
      <c r="D52" s="38"/>
      <c r="E52" s="30">
        <f>E30+E50</f>
        <v>0</v>
      </c>
      <c r="F52" s="31"/>
      <c r="G52" s="30">
        <f>G30+G50</f>
        <v>0</v>
      </c>
      <c r="H52" s="31"/>
      <c r="I52" s="30">
        <f>I30+I50</f>
        <v>0</v>
      </c>
      <c r="J52" s="31"/>
      <c r="K52" s="30">
        <f>K30+K50</f>
        <v>0</v>
      </c>
      <c r="L52" s="31"/>
      <c r="M52" s="30">
        <f>M30+M50</f>
        <v>0</v>
      </c>
      <c r="N52" s="31"/>
      <c r="O52" s="30">
        <f>O30+O50</f>
        <v>0</v>
      </c>
      <c r="P52" s="148"/>
      <c r="Q52" s="14"/>
      <c r="R52" s="14"/>
      <c r="S52" s="14"/>
      <c r="T52" s="14"/>
      <c r="U52" s="14"/>
      <c r="V52" s="14"/>
      <c r="W52" s="14"/>
    </row>
    <row r="53" spans="1:23" ht="13.5" customHeight="1">
      <c r="A53" s="5"/>
      <c r="B53" s="203"/>
      <c r="C53" s="5"/>
      <c r="D53" s="5"/>
      <c r="E53" s="5"/>
      <c r="F53" s="5"/>
      <c r="G53" s="5"/>
      <c r="H53" s="5"/>
      <c r="I53" s="5"/>
      <c r="J53" s="5"/>
      <c r="K53" s="5"/>
      <c r="L53" s="5"/>
      <c r="M53" s="5"/>
      <c r="N53" s="5"/>
      <c r="O53" s="5"/>
      <c r="P53" s="148"/>
      <c r="Q53" s="14"/>
      <c r="R53" s="14"/>
      <c r="S53" s="14"/>
      <c r="T53" s="14"/>
      <c r="U53" s="14"/>
      <c r="V53" s="14"/>
      <c r="W53" s="14"/>
    </row>
    <row r="54" spans="1:23" ht="12.75" customHeight="1">
      <c r="A54" s="5"/>
      <c r="B54" s="203"/>
      <c r="C54" s="11" t="s">
        <v>70</v>
      </c>
      <c r="D54" s="5"/>
      <c r="E54" s="30">
        <f>E23-E52</f>
        <v>0</v>
      </c>
      <c r="F54" s="31"/>
      <c r="G54" s="30">
        <f>G23-G52</f>
        <v>0</v>
      </c>
      <c r="H54" s="31"/>
      <c r="I54" s="30">
        <f>I23-I52</f>
        <v>0</v>
      </c>
      <c r="J54" s="31"/>
      <c r="K54" s="30">
        <f>K23-K52</f>
        <v>0</v>
      </c>
      <c r="L54" s="31"/>
      <c r="M54" s="30">
        <f>M23-M52</f>
        <v>0</v>
      </c>
      <c r="N54" s="31"/>
      <c r="O54" s="30">
        <f>O23-O52</f>
        <v>0</v>
      </c>
      <c r="P54" s="148"/>
      <c r="Q54" s="14"/>
      <c r="R54" s="14"/>
      <c r="S54" s="14"/>
      <c r="T54" s="14"/>
      <c r="U54" s="14"/>
      <c r="V54" s="14"/>
      <c r="W54" s="14"/>
    </row>
    <row r="55" spans="1:23" ht="13.5" customHeight="1">
      <c r="A55" s="5"/>
      <c r="B55" s="203"/>
      <c r="C55" s="5"/>
      <c r="D55" s="5"/>
      <c r="E55" s="5"/>
      <c r="F55" s="5"/>
      <c r="G55" s="5"/>
      <c r="H55" s="5"/>
      <c r="I55" s="5"/>
      <c r="J55" s="5"/>
      <c r="K55" s="5"/>
      <c r="L55" s="5"/>
      <c r="M55" s="5"/>
      <c r="N55" s="5"/>
      <c r="O55" s="5"/>
      <c r="P55" s="148"/>
      <c r="Q55" s="14"/>
      <c r="R55" s="14"/>
      <c r="S55" s="14"/>
      <c r="T55" s="14"/>
      <c r="U55" s="14"/>
      <c r="V55" s="14"/>
      <c r="W55" s="14"/>
    </row>
    <row r="56" spans="1:23">
      <c r="A56" s="5"/>
      <c r="B56" s="203"/>
      <c r="C56" s="8" t="s">
        <v>71</v>
      </c>
      <c r="D56" s="8"/>
      <c r="E56" s="25"/>
      <c r="F56" s="17"/>
      <c r="G56" s="25"/>
      <c r="H56" s="17"/>
      <c r="I56" s="25"/>
      <c r="J56" s="17"/>
      <c r="K56" s="25"/>
      <c r="L56" s="17"/>
      <c r="M56" s="25"/>
      <c r="N56" s="17"/>
      <c r="O56" s="28">
        <f>SUM(E56:M56)</f>
        <v>0</v>
      </c>
      <c r="P56" s="148"/>
      <c r="Q56" s="14"/>
      <c r="R56" s="14"/>
      <c r="S56" s="14"/>
      <c r="T56" s="14"/>
      <c r="U56" s="14"/>
      <c r="V56" s="14"/>
      <c r="W56" s="14"/>
    </row>
    <row r="57" spans="1:23">
      <c r="A57" s="5"/>
      <c r="B57" s="203"/>
      <c r="C57" s="8" t="s">
        <v>72</v>
      </c>
      <c r="D57" s="8"/>
      <c r="E57" s="25"/>
      <c r="F57" s="17"/>
      <c r="G57" s="25"/>
      <c r="H57" s="17"/>
      <c r="I57" s="25"/>
      <c r="J57" s="17"/>
      <c r="K57" s="25"/>
      <c r="L57" s="17"/>
      <c r="M57" s="25"/>
      <c r="N57" s="17"/>
      <c r="O57" s="28">
        <f>SUM(E57:M57)</f>
        <v>0</v>
      </c>
      <c r="P57" s="148"/>
      <c r="Q57" s="14"/>
      <c r="R57" s="14"/>
      <c r="S57" s="14"/>
      <c r="T57" s="14"/>
      <c r="U57" s="14"/>
      <c r="V57" s="14"/>
      <c r="W57" s="14"/>
    </row>
    <row r="58" spans="1:23" ht="13.15">
      <c r="A58" s="5"/>
      <c r="B58" s="50"/>
      <c r="C58" s="45"/>
      <c r="D58" s="46"/>
      <c r="E58" s="47"/>
      <c r="F58" s="47"/>
      <c r="G58" s="47"/>
      <c r="H58" s="47"/>
      <c r="I58" s="47"/>
      <c r="J58" s="47"/>
      <c r="K58" s="47"/>
      <c r="L58" s="47"/>
      <c r="M58" s="47"/>
      <c r="N58" s="47"/>
      <c r="O58" s="47"/>
      <c r="P58" s="148"/>
      <c r="Q58" s="14"/>
      <c r="R58" s="14"/>
      <c r="S58" s="14"/>
      <c r="T58" s="14"/>
      <c r="U58" s="14"/>
      <c r="V58" s="14"/>
      <c r="W58" s="14"/>
    </row>
    <row r="59" spans="1:23" ht="13.15">
      <c r="A59" s="5"/>
      <c r="B59" s="42"/>
      <c r="C59" s="90"/>
      <c r="D59" s="91"/>
      <c r="E59" s="92"/>
      <c r="F59" s="92"/>
      <c r="G59" s="92"/>
      <c r="H59" s="92"/>
      <c r="I59" s="92"/>
      <c r="J59" s="92"/>
      <c r="K59" s="92"/>
      <c r="L59" s="92"/>
      <c r="M59" s="92"/>
      <c r="N59" s="92"/>
      <c r="O59" s="92"/>
      <c r="P59" s="148"/>
      <c r="Q59" s="14"/>
      <c r="R59" s="14"/>
      <c r="S59" s="14"/>
      <c r="T59" s="14"/>
      <c r="U59" s="14"/>
      <c r="V59" s="14"/>
      <c r="W59" s="14"/>
    </row>
    <row r="60" spans="1:23" ht="19.5" customHeight="1">
      <c r="A60" s="6"/>
      <c r="B60" s="203" t="s">
        <v>73</v>
      </c>
      <c r="C60" s="13" t="str">
        <f>CONCATENATE("H. Adjusted Surplus/Deficit for ",'Report Details'!C5)</f>
        <v>H. Adjusted Surplus/Deficit for 2019-20</v>
      </c>
      <c r="D60" s="5"/>
      <c r="E60" s="27">
        <f>E21-E52-(E56-E57)</f>
        <v>0</v>
      </c>
      <c r="F60" s="19"/>
      <c r="G60" s="27">
        <f>G21-G52-(G56-G57)</f>
        <v>0</v>
      </c>
      <c r="H60" s="19"/>
      <c r="I60" s="27">
        <f>I21-I52-(I56-I57)</f>
        <v>0</v>
      </c>
      <c r="J60" s="19"/>
      <c r="K60" s="27">
        <f>K21-K52-(K56-K57)</f>
        <v>0</v>
      </c>
      <c r="L60" s="19"/>
      <c r="M60" s="27">
        <f>M21-M52-(M56-M57)</f>
        <v>0</v>
      </c>
      <c r="N60" s="19"/>
      <c r="O60" s="27">
        <f>O21-O52-(O56-O57)</f>
        <v>0</v>
      </c>
      <c r="P60" s="148"/>
      <c r="Q60" s="14"/>
      <c r="R60" s="14"/>
      <c r="S60" s="14"/>
      <c r="T60" s="14"/>
      <c r="U60" s="14"/>
      <c r="V60" s="14"/>
      <c r="W60" s="14"/>
    </row>
    <row r="61" spans="1:23" ht="17.25" customHeight="1">
      <c r="A61" s="5"/>
      <c r="B61" s="203"/>
      <c r="C61" s="13" t="s">
        <v>74</v>
      </c>
      <c r="D61" s="5"/>
      <c r="E61" s="48">
        <f>E60+E7</f>
        <v>0</v>
      </c>
      <c r="F61" s="20"/>
      <c r="G61" s="48">
        <f>G60+G7</f>
        <v>0</v>
      </c>
      <c r="H61" s="20"/>
      <c r="I61" s="48">
        <f>I60+I7</f>
        <v>0</v>
      </c>
      <c r="J61" s="20"/>
      <c r="K61" s="48">
        <f>K60+K7</f>
        <v>0</v>
      </c>
      <c r="L61" s="20"/>
      <c r="M61" s="48">
        <f>M60+M7</f>
        <v>0</v>
      </c>
      <c r="N61" s="20"/>
      <c r="O61" s="48">
        <f>O60+O7</f>
        <v>0</v>
      </c>
      <c r="P61" s="148"/>
      <c r="Q61" s="14"/>
      <c r="R61" s="14"/>
      <c r="S61" s="14"/>
      <c r="T61" s="14"/>
      <c r="U61" s="14"/>
      <c r="V61" s="14"/>
      <c r="W61" s="14"/>
    </row>
    <row r="62" spans="1:23" ht="17.25" customHeight="1">
      <c r="A62" s="5"/>
      <c r="B62" s="203"/>
      <c r="C62" s="13"/>
      <c r="D62" s="5"/>
      <c r="E62" s="49"/>
      <c r="F62" s="49"/>
      <c r="G62" s="49"/>
      <c r="H62" s="49"/>
      <c r="I62" s="49"/>
      <c r="J62" s="49"/>
      <c r="K62" s="49"/>
      <c r="L62" s="49"/>
      <c r="M62" s="49"/>
      <c r="N62" s="49"/>
      <c r="O62" s="49"/>
      <c r="P62" s="148"/>
      <c r="Q62" s="14"/>
      <c r="R62" s="14"/>
      <c r="S62" s="14"/>
      <c r="T62" s="14"/>
      <c r="U62" s="14"/>
      <c r="V62" s="14"/>
      <c r="W62" s="14"/>
    </row>
    <row r="63" spans="1:23" ht="17.25" customHeight="1">
      <c r="A63" s="5"/>
      <c r="B63" s="189"/>
      <c r="C63" s="205" t="s">
        <v>75</v>
      </c>
      <c r="D63" s="205"/>
      <c r="E63" s="205"/>
      <c r="F63" s="205"/>
      <c r="G63" s="205"/>
      <c r="H63" s="205"/>
      <c r="I63" s="205"/>
      <c r="J63" s="49"/>
      <c r="K63" s="179" t="s">
        <v>76</v>
      </c>
      <c r="L63" s="49"/>
      <c r="M63" s="49"/>
      <c r="N63" s="49"/>
      <c r="O63" s="180">
        <f>SUM(E10:E11)*0.15</f>
        <v>0</v>
      </c>
      <c r="P63" s="148"/>
      <c r="Q63" s="14"/>
      <c r="R63" s="14"/>
      <c r="S63" s="14"/>
      <c r="T63" s="14"/>
      <c r="U63" s="14"/>
      <c r="V63" s="14"/>
      <c r="W63" s="14"/>
    </row>
    <row r="64" spans="1:23" ht="30" customHeight="1">
      <c r="A64" s="5"/>
      <c r="B64" s="189"/>
      <c r="C64" s="205"/>
      <c r="D64" s="205"/>
      <c r="E64" s="205"/>
      <c r="F64" s="205"/>
      <c r="G64" s="205"/>
      <c r="H64" s="205"/>
      <c r="I64" s="205"/>
      <c r="J64" s="49"/>
      <c r="K64" s="13" t="s">
        <v>77</v>
      </c>
      <c r="L64" s="49"/>
      <c r="M64" s="49"/>
      <c r="N64" s="49"/>
      <c r="O64" s="181">
        <f>IF(O63&gt;E61,"$0",(E61-O63))</f>
        <v>0</v>
      </c>
      <c r="P64" s="149"/>
      <c r="Q64" s="14"/>
      <c r="R64" s="14"/>
      <c r="S64" s="14"/>
      <c r="T64" s="14"/>
      <c r="U64" s="14"/>
      <c r="V64" s="14"/>
      <c r="W64" s="14"/>
    </row>
    <row r="65" spans="1:23" ht="11.45" customHeight="1">
      <c r="A65" s="49"/>
      <c r="B65" s="51"/>
      <c r="C65" s="51"/>
      <c r="D65" s="51"/>
      <c r="E65" s="143"/>
      <c r="F65" s="51"/>
      <c r="G65" s="51"/>
      <c r="H65" s="51"/>
      <c r="I65" s="51"/>
      <c r="J65" s="51"/>
      <c r="K65" s="51"/>
      <c r="L65" s="51"/>
      <c r="M65" s="51"/>
      <c r="N65" s="51"/>
      <c r="O65" s="51"/>
      <c r="P65" s="51"/>
      <c r="Q65" s="14"/>
      <c r="R65" s="14"/>
      <c r="S65" s="14"/>
      <c r="T65" s="14"/>
      <c r="U65" s="14"/>
      <c r="V65" s="14"/>
      <c r="W65" s="14"/>
    </row>
    <row r="66" spans="1:23" ht="11.45" customHeight="1">
      <c r="A66" s="49"/>
      <c r="B66" s="49"/>
      <c r="C66" s="49"/>
      <c r="D66" s="49"/>
      <c r="E66" s="49"/>
      <c r="F66" s="49"/>
      <c r="G66" s="49"/>
      <c r="H66" s="49"/>
      <c r="I66" s="49"/>
      <c r="J66" s="49"/>
      <c r="K66" s="49"/>
      <c r="L66" s="49"/>
      <c r="M66" s="49"/>
      <c r="N66" s="49"/>
      <c r="O66" s="49"/>
      <c r="P66" s="49"/>
      <c r="Q66" s="14"/>
      <c r="R66" s="14"/>
      <c r="S66" s="14"/>
      <c r="T66" s="14"/>
      <c r="U66" s="14"/>
      <c r="V66" s="14"/>
      <c r="W66" s="14"/>
    </row>
    <row r="67" spans="1:23" ht="11.45" customHeight="1">
      <c r="A67" s="14"/>
      <c r="B67" s="14"/>
      <c r="C67" s="14"/>
      <c r="D67" s="14"/>
      <c r="E67" s="14"/>
      <c r="F67" s="14"/>
      <c r="G67" s="14"/>
      <c r="H67" s="14"/>
      <c r="I67" s="14"/>
      <c r="J67" s="14"/>
      <c r="K67" s="14"/>
      <c r="L67" s="14"/>
      <c r="M67" s="14"/>
      <c r="N67" s="14"/>
      <c r="O67" s="14"/>
      <c r="P67" s="14"/>
      <c r="Q67" s="14"/>
      <c r="R67" s="14"/>
      <c r="S67" s="14"/>
      <c r="T67" s="14"/>
      <c r="U67" s="14"/>
      <c r="V67" s="14"/>
      <c r="W67" s="14"/>
    </row>
    <row r="68" spans="1:23" ht="11.45" customHeight="1">
      <c r="A68" s="14"/>
      <c r="B68" s="14"/>
      <c r="C68" s="14"/>
      <c r="D68" s="14"/>
      <c r="E68" s="14"/>
      <c r="F68" s="14"/>
      <c r="G68" s="14"/>
      <c r="H68" s="14"/>
      <c r="I68" s="14"/>
      <c r="J68" s="14"/>
      <c r="K68" s="14"/>
      <c r="L68" s="14"/>
      <c r="M68" s="14"/>
      <c r="N68" s="14"/>
      <c r="O68" s="14"/>
      <c r="P68" s="14"/>
      <c r="Q68" s="14"/>
      <c r="R68" s="14"/>
      <c r="S68" s="14"/>
      <c r="T68" s="14"/>
      <c r="U68" s="14"/>
      <c r="V68" s="14"/>
      <c r="W68" s="14"/>
    </row>
    <row r="69" spans="1:23" ht="11.45" customHeight="1">
      <c r="A69" s="14"/>
      <c r="B69" s="14"/>
      <c r="C69" s="14"/>
      <c r="D69" s="14"/>
      <c r="E69" s="14"/>
      <c r="F69" s="14"/>
      <c r="G69" s="14"/>
      <c r="H69" s="14"/>
      <c r="I69" s="14"/>
      <c r="J69" s="14"/>
      <c r="K69" s="14"/>
      <c r="L69" s="14"/>
      <c r="M69" s="14"/>
      <c r="N69" s="14"/>
      <c r="O69" s="14"/>
      <c r="P69" s="21"/>
      <c r="Q69" s="14"/>
      <c r="R69" s="14"/>
      <c r="S69" s="14"/>
      <c r="T69" s="14"/>
      <c r="U69" s="14"/>
      <c r="V69" s="14"/>
      <c r="W69" s="14"/>
    </row>
    <row r="70" spans="1:23" ht="11.45" customHeight="1">
      <c r="A70" s="14"/>
      <c r="B70" s="14"/>
      <c r="C70" s="14"/>
      <c r="D70" s="14"/>
      <c r="E70" s="14"/>
      <c r="F70" s="14"/>
      <c r="G70" s="14"/>
      <c r="H70" s="14"/>
      <c r="I70" s="14"/>
      <c r="J70" s="14"/>
      <c r="K70" s="14"/>
      <c r="L70" s="14"/>
      <c r="M70" s="14"/>
      <c r="N70" s="14"/>
      <c r="O70" s="14"/>
      <c r="P70" s="22"/>
      <c r="Q70" s="14"/>
      <c r="R70" s="14"/>
      <c r="S70" s="14"/>
      <c r="T70" s="14"/>
      <c r="U70" s="14"/>
      <c r="V70" s="14"/>
      <c r="W70" s="14"/>
    </row>
    <row r="71" spans="1:23">
      <c r="A71" s="14"/>
      <c r="B71" s="14"/>
      <c r="C71" s="14"/>
      <c r="D71" s="14"/>
      <c r="E71" s="14"/>
      <c r="F71" s="14"/>
      <c r="G71" s="14"/>
      <c r="H71" s="14"/>
      <c r="I71" s="14"/>
      <c r="J71" s="14"/>
      <c r="K71" s="14"/>
      <c r="L71" s="14"/>
      <c r="M71" s="14"/>
      <c r="N71" s="14"/>
      <c r="O71" s="14"/>
      <c r="P71" s="22"/>
      <c r="Q71" s="14"/>
      <c r="R71" s="14"/>
      <c r="S71" s="14"/>
      <c r="T71" s="14"/>
      <c r="U71" s="14"/>
      <c r="V71" s="14"/>
      <c r="W71" s="14"/>
    </row>
    <row r="72" spans="1:23">
      <c r="A72" s="14"/>
      <c r="B72" s="14"/>
      <c r="C72" s="14"/>
      <c r="D72" s="14"/>
      <c r="E72" s="14"/>
      <c r="F72" s="14"/>
      <c r="G72" s="14"/>
      <c r="H72" s="14"/>
      <c r="I72" s="14"/>
      <c r="J72" s="14"/>
      <c r="K72" s="14"/>
      <c r="L72" s="14"/>
      <c r="M72" s="14"/>
      <c r="N72" s="14"/>
      <c r="O72" s="14"/>
      <c r="P72" s="14"/>
      <c r="Q72" s="14"/>
      <c r="R72" s="14"/>
      <c r="S72" s="14"/>
      <c r="T72" s="14"/>
      <c r="U72" s="14"/>
      <c r="V72" s="14"/>
      <c r="W72" s="14"/>
    </row>
    <row r="73" spans="1:23">
      <c r="A73" s="14"/>
      <c r="B73" s="14"/>
      <c r="C73" s="14"/>
      <c r="D73" s="14"/>
      <c r="E73" s="14"/>
      <c r="F73" s="14"/>
      <c r="G73" s="14"/>
      <c r="H73" s="14"/>
      <c r="I73" s="14"/>
      <c r="J73" s="14"/>
      <c r="K73" s="14"/>
      <c r="L73" s="14"/>
      <c r="M73" s="14"/>
      <c r="N73" s="14"/>
      <c r="O73" s="14"/>
      <c r="P73" s="14"/>
      <c r="Q73" s="14"/>
      <c r="R73" s="14"/>
      <c r="S73" s="14"/>
      <c r="T73" s="14"/>
      <c r="U73" s="14"/>
      <c r="V73" s="14"/>
      <c r="W73" s="14"/>
    </row>
    <row r="74" spans="1:23">
      <c r="A74" s="14"/>
      <c r="B74" s="14"/>
      <c r="C74" s="14"/>
      <c r="D74" s="14"/>
      <c r="E74" s="14"/>
      <c r="F74" s="14"/>
      <c r="G74" s="14"/>
      <c r="H74" s="14"/>
      <c r="I74" s="14"/>
      <c r="J74" s="14"/>
      <c r="K74" s="14"/>
      <c r="L74" s="14"/>
      <c r="M74" s="14"/>
      <c r="N74" s="14"/>
      <c r="O74" s="14"/>
      <c r="P74" s="14"/>
      <c r="Q74" s="14"/>
      <c r="R74" s="14"/>
      <c r="S74" s="14"/>
      <c r="T74" s="14"/>
      <c r="U74" s="14"/>
      <c r="V74" s="14"/>
      <c r="W74" s="14"/>
    </row>
    <row r="75" spans="1:23">
      <c r="A75" s="14"/>
      <c r="B75" s="14"/>
      <c r="C75" s="14"/>
      <c r="D75" s="14"/>
      <c r="E75" s="14"/>
      <c r="F75" s="14"/>
      <c r="G75" s="14"/>
      <c r="H75" s="14"/>
      <c r="I75" s="14"/>
      <c r="J75" s="14"/>
      <c r="K75" s="14"/>
      <c r="L75" s="14"/>
      <c r="M75" s="14"/>
      <c r="N75" s="14"/>
      <c r="O75" s="14"/>
      <c r="P75" s="14"/>
      <c r="Q75" s="14"/>
      <c r="R75" s="14"/>
      <c r="S75" s="14"/>
      <c r="T75" s="14"/>
      <c r="U75" s="14"/>
      <c r="V75" s="14"/>
      <c r="W75" s="14"/>
    </row>
    <row r="76" spans="1:23">
      <c r="A76" s="14"/>
      <c r="B76" s="14"/>
      <c r="C76" s="14"/>
      <c r="D76" s="14"/>
      <c r="E76" s="14"/>
      <c r="F76" s="14"/>
      <c r="G76" s="14"/>
      <c r="H76" s="14"/>
      <c r="I76" s="14"/>
      <c r="J76" s="14"/>
      <c r="K76" s="14"/>
      <c r="L76" s="14"/>
      <c r="M76" s="14"/>
      <c r="N76" s="14"/>
      <c r="O76" s="14"/>
      <c r="P76" s="14"/>
      <c r="Q76" s="14"/>
      <c r="R76" s="14"/>
      <c r="S76" s="14"/>
      <c r="T76" s="14"/>
      <c r="U76" s="14"/>
      <c r="V76" s="14"/>
      <c r="W76" s="14"/>
    </row>
    <row r="77" spans="1:23">
      <c r="A77" s="14"/>
      <c r="B77" s="16"/>
      <c r="C77" s="14"/>
      <c r="D77" s="14"/>
      <c r="E77" s="14"/>
      <c r="F77" s="14"/>
      <c r="G77" s="14"/>
      <c r="H77" s="14"/>
      <c r="I77" s="14"/>
      <c r="J77" s="14"/>
      <c r="K77" s="14"/>
      <c r="L77" s="14"/>
      <c r="M77" s="14"/>
      <c r="N77" s="14"/>
      <c r="O77" s="14"/>
      <c r="P77" s="14"/>
      <c r="Q77" s="14"/>
      <c r="R77" s="14"/>
      <c r="S77" s="14"/>
      <c r="T77" s="14"/>
      <c r="U77" s="14"/>
      <c r="V77" s="14"/>
      <c r="W77" s="14"/>
    </row>
    <row r="78" spans="1:23" ht="13.15">
      <c r="A78" s="14"/>
      <c r="B78" s="23"/>
      <c r="C78" s="14"/>
      <c r="D78" s="14"/>
      <c r="E78" s="14"/>
      <c r="F78" s="14"/>
      <c r="G78" s="14"/>
      <c r="H78" s="14"/>
      <c r="I78" s="14"/>
      <c r="J78" s="14"/>
      <c r="K78" s="14"/>
      <c r="L78" s="14"/>
      <c r="M78" s="14"/>
      <c r="N78" s="14"/>
      <c r="O78" s="14"/>
      <c r="P78" s="14"/>
      <c r="Q78" s="14"/>
      <c r="R78" s="14"/>
      <c r="S78" s="14"/>
      <c r="T78" s="14"/>
      <c r="U78" s="14"/>
      <c r="V78" s="14"/>
      <c r="W78" s="14"/>
    </row>
    <row r="79" spans="1:23" ht="13.15">
      <c r="A79" s="14"/>
      <c r="B79" s="23"/>
      <c r="C79" s="14"/>
      <c r="D79" s="14"/>
      <c r="E79" s="14"/>
      <c r="F79" s="14"/>
      <c r="G79" s="14"/>
      <c r="H79" s="14"/>
      <c r="I79" s="14"/>
      <c r="J79" s="14"/>
      <c r="K79" s="14"/>
      <c r="L79" s="14"/>
      <c r="M79" s="14"/>
      <c r="N79" s="14"/>
      <c r="O79" s="14"/>
      <c r="P79" s="14"/>
      <c r="Q79" s="14"/>
      <c r="R79" s="14"/>
      <c r="S79" s="14"/>
      <c r="T79" s="14"/>
      <c r="U79" s="14"/>
      <c r="V79" s="14"/>
      <c r="W79" s="14"/>
    </row>
    <row r="80" spans="1:23" ht="13.15">
      <c r="A80" s="14"/>
      <c r="B80" s="23"/>
      <c r="C80" s="14"/>
      <c r="D80" s="14"/>
      <c r="E80" s="14"/>
      <c r="F80" s="14"/>
      <c r="G80" s="14"/>
      <c r="H80" s="14"/>
      <c r="I80" s="14"/>
      <c r="J80" s="14"/>
      <c r="K80" s="14"/>
      <c r="L80" s="14"/>
      <c r="M80" s="14"/>
      <c r="N80" s="14"/>
      <c r="O80" s="14"/>
      <c r="P80" s="14"/>
      <c r="Q80" s="14"/>
      <c r="R80" s="14"/>
      <c r="S80" s="14"/>
      <c r="T80" s="14"/>
      <c r="U80" s="14"/>
      <c r="V80" s="14"/>
      <c r="W80" s="14"/>
    </row>
    <row r="81" spans="1:23" ht="13.15">
      <c r="A81" s="14"/>
      <c r="B81" s="23"/>
      <c r="C81" s="14"/>
      <c r="D81" s="14"/>
      <c r="E81" s="14"/>
      <c r="F81" s="14"/>
      <c r="G81" s="14"/>
      <c r="H81" s="14"/>
      <c r="I81" s="14"/>
      <c r="J81" s="14"/>
      <c r="K81" s="14"/>
      <c r="L81" s="14"/>
      <c r="M81" s="14"/>
      <c r="N81" s="14"/>
      <c r="O81" s="14"/>
      <c r="P81" s="14"/>
      <c r="Q81" s="14"/>
      <c r="R81" s="14"/>
      <c r="S81" s="14"/>
      <c r="T81" s="14"/>
      <c r="U81" s="14"/>
      <c r="V81" s="14"/>
      <c r="W81" s="14"/>
    </row>
    <row r="82" spans="1:23" ht="13.15">
      <c r="A82" s="14"/>
      <c r="B82" s="23"/>
      <c r="C82" s="14"/>
      <c r="D82" s="14"/>
      <c r="E82" s="14"/>
      <c r="F82" s="14"/>
      <c r="G82" s="14"/>
      <c r="H82" s="14"/>
      <c r="I82" s="14"/>
      <c r="J82" s="14"/>
      <c r="K82" s="14"/>
      <c r="L82" s="14"/>
      <c r="M82" s="14"/>
      <c r="N82" s="14"/>
      <c r="O82" s="14"/>
      <c r="P82" s="14"/>
      <c r="Q82" s="14"/>
      <c r="R82" s="14"/>
      <c r="S82" s="14"/>
      <c r="T82" s="14"/>
      <c r="U82" s="14"/>
      <c r="V82" s="14"/>
      <c r="W82" s="14"/>
    </row>
    <row r="83" spans="1:23" ht="13.15">
      <c r="A83" s="14"/>
      <c r="B83" s="23"/>
      <c r="C83" s="14"/>
      <c r="D83" s="14"/>
      <c r="E83" s="14"/>
      <c r="F83" s="14"/>
      <c r="G83" s="14"/>
      <c r="H83" s="14"/>
      <c r="I83" s="14"/>
      <c r="J83" s="14"/>
      <c r="K83" s="14"/>
      <c r="L83" s="14"/>
      <c r="M83" s="14"/>
      <c r="N83" s="14"/>
      <c r="O83" s="14"/>
      <c r="P83" s="14"/>
      <c r="Q83" s="14"/>
      <c r="R83" s="14"/>
      <c r="S83" s="14"/>
      <c r="T83" s="14"/>
      <c r="U83" s="14"/>
      <c r="V83" s="14"/>
      <c r="W83" s="14"/>
    </row>
    <row r="84" spans="1:23" ht="13.15">
      <c r="A84" s="14"/>
      <c r="B84" s="23"/>
      <c r="C84" s="14"/>
      <c r="D84" s="14"/>
      <c r="E84" s="14"/>
      <c r="F84" s="14"/>
      <c r="G84" s="14"/>
      <c r="H84" s="14"/>
      <c r="I84" s="14"/>
      <c r="J84" s="14"/>
      <c r="K84" s="14"/>
      <c r="L84" s="14"/>
      <c r="M84" s="14"/>
      <c r="N84" s="14"/>
      <c r="O84" s="14"/>
      <c r="P84" s="14"/>
      <c r="Q84" s="14"/>
      <c r="R84" s="14"/>
      <c r="S84" s="14"/>
      <c r="T84" s="14"/>
      <c r="U84" s="14"/>
      <c r="V84" s="14"/>
      <c r="W84" s="14"/>
    </row>
    <row r="85" spans="1:23" ht="13.15">
      <c r="A85" s="14"/>
      <c r="B85" s="23"/>
      <c r="C85" s="14"/>
      <c r="D85" s="14"/>
      <c r="E85" s="14"/>
      <c r="F85" s="14"/>
      <c r="G85" s="14"/>
      <c r="H85" s="14"/>
      <c r="I85" s="14"/>
      <c r="J85" s="14"/>
      <c r="K85" s="14"/>
      <c r="L85" s="14"/>
      <c r="M85" s="14"/>
      <c r="N85" s="14"/>
      <c r="O85" s="14"/>
      <c r="P85" s="14"/>
      <c r="Q85" s="14"/>
      <c r="R85" s="14"/>
      <c r="S85" s="14"/>
      <c r="T85" s="14"/>
      <c r="U85" s="14"/>
      <c r="V85" s="14"/>
      <c r="W85" s="14"/>
    </row>
    <row r="86" spans="1:23" ht="13.15">
      <c r="A86" s="14"/>
      <c r="B86" s="23"/>
      <c r="C86" s="14"/>
      <c r="D86" s="14"/>
      <c r="E86" s="14"/>
      <c r="F86" s="14"/>
      <c r="G86" s="14"/>
      <c r="H86" s="14"/>
      <c r="I86" s="14"/>
      <c r="J86" s="14"/>
      <c r="K86" s="14"/>
      <c r="L86" s="14"/>
      <c r="M86" s="14"/>
      <c r="N86" s="14"/>
      <c r="O86" s="14"/>
      <c r="P86" s="14"/>
      <c r="Q86" s="14"/>
      <c r="R86" s="14"/>
      <c r="S86" s="14"/>
      <c r="T86" s="14"/>
      <c r="U86" s="14"/>
      <c r="V86" s="14"/>
      <c r="W86" s="14"/>
    </row>
    <row r="87" spans="1:23" ht="13.15">
      <c r="A87" s="14"/>
      <c r="B87" s="23"/>
      <c r="C87" s="14"/>
      <c r="D87" s="14"/>
      <c r="E87" s="14"/>
      <c r="F87" s="14"/>
      <c r="G87" s="14"/>
      <c r="H87" s="14"/>
      <c r="I87" s="14"/>
      <c r="J87" s="14"/>
      <c r="K87" s="14"/>
      <c r="L87" s="14"/>
      <c r="M87" s="14"/>
      <c r="N87" s="14"/>
      <c r="O87" s="14"/>
      <c r="P87" s="14"/>
      <c r="Q87" s="14"/>
      <c r="R87" s="14"/>
      <c r="S87" s="14"/>
      <c r="T87" s="14"/>
      <c r="U87" s="14"/>
      <c r="V87" s="14"/>
      <c r="W87" s="14"/>
    </row>
    <row r="88" spans="1:23" ht="13.15">
      <c r="A88" s="14"/>
      <c r="B88" s="23"/>
      <c r="C88" s="14"/>
      <c r="D88" s="14"/>
      <c r="E88" s="14"/>
      <c r="F88" s="14"/>
      <c r="G88" s="14"/>
      <c r="H88" s="14"/>
      <c r="I88" s="14"/>
      <c r="J88" s="14"/>
      <c r="K88" s="14"/>
      <c r="L88" s="14"/>
      <c r="M88" s="14"/>
      <c r="N88" s="14"/>
      <c r="O88" s="14"/>
      <c r="P88" s="14"/>
      <c r="Q88" s="14"/>
      <c r="R88" s="14"/>
      <c r="S88" s="14"/>
      <c r="T88" s="14"/>
      <c r="U88" s="14"/>
      <c r="V88" s="14"/>
      <c r="W88" s="14"/>
    </row>
    <row r="89" spans="1:23" ht="13.15">
      <c r="A89" s="14"/>
      <c r="B89" s="23"/>
      <c r="C89" s="14"/>
      <c r="D89" s="14"/>
      <c r="E89" s="14"/>
      <c r="F89" s="14"/>
      <c r="G89" s="14"/>
      <c r="H89" s="14"/>
      <c r="I89" s="14"/>
      <c r="J89" s="14"/>
      <c r="K89" s="14"/>
      <c r="L89" s="14"/>
      <c r="M89" s="14"/>
      <c r="N89" s="14"/>
      <c r="O89" s="14"/>
      <c r="P89" s="14"/>
      <c r="Q89" s="14"/>
      <c r="R89" s="14"/>
      <c r="S89" s="14"/>
      <c r="T89" s="14"/>
      <c r="U89" s="14"/>
      <c r="V89" s="14"/>
      <c r="W89" s="14"/>
    </row>
    <row r="90" spans="1:23" ht="13.15">
      <c r="A90" s="14"/>
      <c r="B90" s="23"/>
      <c r="C90" s="14"/>
      <c r="D90" s="14"/>
      <c r="E90" s="14"/>
      <c r="F90" s="14"/>
      <c r="G90" s="14"/>
      <c r="H90" s="14"/>
      <c r="I90" s="14"/>
      <c r="J90" s="14"/>
      <c r="K90" s="14"/>
      <c r="L90" s="14"/>
      <c r="M90" s="14"/>
      <c r="N90" s="14"/>
      <c r="O90" s="14"/>
      <c r="P90" s="14"/>
      <c r="Q90" s="14"/>
      <c r="R90" s="14"/>
      <c r="S90" s="14"/>
      <c r="T90" s="14"/>
      <c r="U90" s="14"/>
      <c r="V90" s="14"/>
      <c r="W90" s="14"/>
    </row>
    <row r="91" spans="1:23" ht="13.15">
      <c r="A91" s="14"/>
      <c r="B91" s="23"/>
      <c r="C91" s="14"/>
      <c r="D91" s="14"/>
      <c r="E91" s="14"/>
      <c r="F91" s="14"/>
      <c r="G91" s="14"/>
      <c r="H91" s="14"/>
      <c r="I91" s="14"/>
      <c r="J91" s="14"/>
      <c r="K91" s="14"/>
      <c r="L91" s="14"/>
      <c r="M91" s="14"/>
      <c r="N91" s="14"/>
      <c r="O91" s="14"/>
      <c r="P91" s="14"/>
      <c r="Q91" s="14"/>
      <c r="R91" s="14"/>
      <c r="S91" s="14"/>
      <c r="T91" s="14"/>
      <c r="U91" s="14"/>
      <c r="V91" s="14"/>
      <c r="W91" s="14"/>
    </row>
    <row r="92" spans="1:23" ht="13.15">
      <c r="A92" s="14"/>
      <c r="B92" s="23"/>
      <c r="C92" s="14"/>
      <c r="D92" s="14"/>
      <c r="E92" s="14"/>
      <c r="F92" s="14"/>
      <c r="G92" s="14"/>
      <c r="H92" s="14"/>
      <c r="I92" s="14"/>
      <c r="J92" s="14"/>
      <c r="K92" s="14"/>
      <c r="L92" s="14"/>
      <c r="M92" s="14"/>
      <c r="N92" s="14"/>
      <c r="O92" s="14"/>
      <c r="P92" s="14"/>
      <c r="Q92" s="14"/>
      <c r="R92" s="14"/>
      <c r="S92" s="14"/>
      <c r="T92" s="14"/>
      <c r="U92" s="14"/>
      <c r="V92" s="14"/>
      <c r="W92" s="14"/>
    </row>
    <row r="93" spans="1:23" ht="13.15">
      <c r="A93" s="14"/>
      <c r="B93" s="23"/>
      <c r="C93" s="14"/>
      <c r="D93" s="14"/>
      <c r="E93" s="14"/>
      <c r="F93" s="14"/>
      <c r="G93" s="14"/>
      <c r="H93" s="14"/>
      <c r="I93" s="14"/>
      <c r="J93" s="14"/>
      <c r="K93" s="14"/>
      <c r="L93" s="14"/>
      <c r="M93" s="14"/>
      <c r="N93" s="14"/>
      <c r="O93" s="14"/>
      <c r="P93" s="14"/>
      <c r="Q93" s="14"/>
      <c r="R93" s="14"/>
      <c r="S93" s="14"/>
      <c r="T93" s="14"/>
      <c r="U93" s="14"/>
      <c r="V93" s="14"/>
      <c r="W93" s="14"/>
    </row>
    <row r="94" spans="1:23" ht="13.15">
      <c r="A94" s="14"/>
      <c r="B94" s="23"/>
      <c r="C94" s="14"/>
      <c r="D94" s="14"/>
      <c r="E94" s="14"/>
      <c r="F94" s="14"/>
      <c r="G94" s="14"/>
      <c r="H94" s="14"/>
      <c r="I94" s="14"/>
      <c r="J94" s="14"/>
      <c r="K94" s="14"/>
      <c r="L94" s="14"/>
      <c r="M94" s="14"/>
      <c r="N94" s="14"/>
      <c r="O94" s="14"/>
      <c r="P94" s="14"/>
      <c r="Q94" s="14"/>
      <c r="R94" s="14"/>
      <c r="S94" s="14"/>
      <c r="T94" s="14"/>
      <c r="U94" s="14"/>
      <c r="V94" s="14"/>
      <c r="W94" s="14"/>
    </row>
    <row r="95" spans="1:23" ht="13.15">
      <c r="A95" s="14"/>
      <c r="B95" s="23"/>
      <c r="C95" s="14"/>
      <c r="D95" s="14"/>
      <c r="E95" s="14"/>
      <c r="F95" s="14"/>
      <c r="G95" s="14"/>
      <c r="H95" s="14"/>
      <c r="I95" s="14"/>
      <c r="J95" s="14"/>
      <c r="K95" s="14"/>
      <c r="L95" s="14"/>
      <c r="M95" s="14"/>
      <c r="N95" s="14"/>
      <c r="O95" s="14"/>
      <c r="P95" s="14"/>
      <c r="Q95" s="14"/>
      <c r="R95" s="14"/>
      <c r="S95" s="14"/>
      <c r="T95" s="14"/>
      <c r="U95" s="14"/>
      <c r="V95" s="14"/>
      <c r="W95" s="14"/>
    </row>
    <row r="96" spans="1:23" ht="13.15">
      <c r="A96" s="14"/>
      <c r="B96" s="23"/>
      <c r="C96" s="14"/>
      <c r="D96" s="14"/>
      <c r="E96" s="14"/>
      <c r="F96" s="14"/>
      <c r="G96" s="14"/>
      <c r="H96" s="14"/>
      <c r="I96" s="14"/>
      <c r="J96" s="14"/>
      <c r="K96" s="14"/>
      <c r="L96" s="14"/>
      <c r="M96" s="14"/>
      <c r="N96" s="14"/>
      <c r="O96" s="14"/>
      <c r="P96" s="14"/>
      <c r="Q96" s="14"/>
      <c r="R96" s="14"/>
      <c r="S96" s="14"/>
      <c r="T96" s="14"/>
      <c r="U96" s="14"/>
      <c r="V96" s="14"/>
      <c r="W96" s="14"/>
    </row>
    <row r="97" spans="1:23" ht="13.15">
      <c r="A97" s="14"/>
      <c r="B97" s="23"/>
      <c r="C97" s="14"/>
      <c r="D97" s="14"/>
      <c r="E97" s="14"/>
      <c r="F97" s="14"/>
      <c r="G97" s="14"/>
      <c r="H97" s="14"/>
      <c r="I97" s="14"/>
      <c r="J97" s="14"/>
      <c r="K97" s="14"/>
      <c r="L97" s="14"/>
      <c r="M97" s="14"/>
      <c r="N97" s="14"/>
      <c r="O97" s="14"/>
      <c r="P97" s="14"/>
      <c r="Q97" s="14"/>
      <c r="R97" s="14"/>
      <c r="S97" s="14"/>
      <c r="T97" s="14"/>
      <c r="U97" s="14"/>
      <c r="V97" s="14"/>
      <c r="W97" s="14"/>
    </row>
    <row r="98" spans="1:23" ht="13.15">
      <c r="A98" s="14"/>
      <c r="B98" s="23"/>
      <c r="C98" s="14"/>
      <c r="D98" s="14"/>
      <c r="E98" s="14"/>
      <c r="F98" s="14"/>
      <c r="G98" s="14"/>
      <c r="H98" s="14"/>
      <c r="I98" s="14"/>
      <c r="J98" s="14"/>
      <c r="K98" s="14"/>
      <c r="L98" s="14"/>
      <c r="M98" s="14"/>
      <c r="N98" s="14"/>
      <c r="O98" s="14"/>
      <c r="P98" s="14"/>
      <c r="Q98" s="14"/>
      <c r="R98" s="14"/>
      <c r="S98" s="14"/>
      <c r="T98" s="14"/>
      <c r="U98" s="14"/>
      <c r="V98" s="14"/>
      <c r="W98" s="14"/>
    </row>
    <row r="99" spans="1:23" ht="13.15">
      <c r="A99" s="14"/>
      <c r="B99" s="23"/>
      <c r="C99" s="14"/>
      <c r="D99" s="14"/>
      <c r="E99" s="14"/>
      <c r="F99" s="14"/>
      <c r="G99" s="14"/>
      <c r="H99" s="14"/>
      <c r="I99" s="14"/>
      <c r="J99" s="14"/>
      <c r="K99" s="14"/>
      <c r="L99" s="14"/>
      <c r="M99" s="14"/>
      <c r="N99" s="14"/>
      <c r="O99" s="14"/>
      <c r="P99" s="14"/>
      <c r="Q99" s="14"/>
      <c r="R99" s="14"/>
      <c r="S99" s="14"/>
      <c r="T99" s="14"/>
      <c r="U99" s="14"/>
      <c r="V99" s="14"/>
      <c r="W99" s="14"/>
    </row>
    <row r="100" spans="1:23" ht="13.15">
      <c r="A100" s="14"/>
      <c r="B100" s="23"/>
      <c r="C100" s="14"/>
      <c r="D100" s="14"/>
      <c r="E100" s="14"/>
      <c r="F100" s="14"/>
      <c r="G100" s="14"/>
      <c r="H100" s="14"/>
      <c r="I100" s="14"/>
      <c r="J100" s="14"/>
      <c r="K100" s="14"/>
      <c r="L100" s="14"/>
      <c r="M100" s="14"/>
      <c r="N100" s="14"/>
      <c r="O100" s="14"/>
      <c r="P100" s="14"/>
      <c r="Q100" s="14"/>
      <c r="R100" s="14"/>
      <c r="S100" s="14"/>
      <c r="T100" s="14"/>
      <c r="U100" s="14"/>
      <c r="V100" s="14"/>
      <c r="W100" s="14"/>
    </row>
    <row r="101" spans="1:23" ht="13.15">
      <c r="A101" s="14"/>
      <c r="B101" s="23"/>
      <c r="C101" s="14"/>
      <c r="D101" s="14"/>
      <c r="E101" s="14"/>
      <c r="F101" s="14"/>
      <c r="G101" s="14"/>
      <c r="H101" s="14"/>
      <c r="I101" s="14"/>
      <c r="J101" s="14"/>
      <c r="K101" s="14"/>
      <c r="L101" s="14"/>
      <c r="M101" s="14"/>
      <c r="N101" s="14"/>
      <c r="O101" s="14"/>
      <c r="P101" s="14"/>
      <c r="Q101" s="14"/>
      <c r="R101" s="14"/>
      <c r="S101" s="14"/>
      <c r="T101" s="14"/>
      <c r="U101" s="14"/>
      <c r="V101" s="14"/>
      <c r="W101" s="14"/>
    </row>
    <row r="102" spans="1:23" ht="13.15">
      <c r="A102" s="14"/>
      <c r="B102" s="23"/>
      <c r="C102" s="14"/>
      <c r="D102" s="14"/>
      <c r="E102" s="14"/>
      <c r="F102" s="14"/>
      <c r="G102" s="14"/>
      <c r="H102" s="14"/>
      <c r="I102" s="14"/>
      <c r="J102" s="14"/>
      <c r="K102" s="14"/>
      <c r="L102" s="14"/>
      <c r="M102" s="14"/>
      <c r="N102" s="14"/>
      <c r="O102" s="14"/>
      <c r="P102" s="14"/>
      <c r="Q102" s="14"/>
      <c r="R102" s="14"/>
      <c r="S102" s="14"/>
      <c r="T102" s="14"/>
      <c r="U102" s="14"/>
      <c r="V102" s="14"/>
      <c r="W102" s="14"/>
    </row>
    <row r="103" spans="1:23" ht="13.15">
      <c r="A103" s="14"/>
      <c r="B103" s="23"/>
      <c r="C103" s="14"/>
      <c r="D103" s="14"/>
      <c r="E103" s="14"/>
      <c r="F103" s="14"/>
      <c r="G103" s="14"/>
      <c r="H103" s="14"/>
      <c r="I103" s="14"/>
      <c r="J103" s="14"/>
      <c r="K103" s="14"/>
      <c r="L103" s="14"/>
      <c r="M103" s="14"/>
      <c r="N103" s="14"/>
      <c r="O103" s="14"/>
      <c r="P103" s="14"/>
      <c r="Q103" s="14"/>
      <c r="R103" s="14"/>
      <c r="S103" s="14"/>
      <c r="T103" s="14"/>
      <c r="U103" s="14"/>
      <c r="V103" s="14"/>
      <c r="W103" s="14"/>
    </row>
    <row r="104" spans="1:23" ht="13.15">
      <c r="A104" s="14"/>
      <c r="B104" s="23"/>
      <c r="C104" s="14"/>
      <c r="D104" s="14"/>
      <c r="E104" s="14"/>
      <c r="F104" s="14"/>
      <c r="G104" s="14"/>
      <c r="H104" s="14"/>
      <c r="I104" s="14"/>
      <c r="J104" s="14"/>
      <c r="K104" s="14"/>
      <c r="L104" s="14"/>
      <c r="M104" s="14"/>
      <c r="N104" s="14"/>
      <c r="O104" s="14"/>
      <c r="P104" s="14"/>
      <c r="Q104" s="14"/>
      <c r="R104" s="14"/>
      <c r="S104" s="14"/>
      <c r="T104" s="14"/>
      <c r="U104" s="14"/>
      <c r="V104" s="14"/>
      <c r="W104" s="14"/>
    </row>
    <row r="105" spans="1:23" ht="13.15">
      <c r="A105" s="14"/>
      <c r="B105" s="23"/>
      <c r="C105" s="14"/>
      <c r="D105" s="14"/>
      <c r="E105" s="14"/>
      <c r="F105" s="14"/>
      <c r="G105" s="14"/>
      <c r="H105" s="14"/>
      <c r="I105" s="14"/>
      <c r="J105" s="14"/>
      <c r="K105" s="14"/>
      <c r="L105" s="14"/>
      <c r="M105" s="14"/>
      <c r="N105" s="14"/>
      <c r="O105" s="14"/>
      <c r="P105" s="14"/>
      <c r="Q105" s="14"/>
      <c r="R105" s="14"/>
      <c r="S105" s="14"/>
      <c r="T105" s="14"/>
      <c r="U105" s="14"/>
      <c r="V105" s="14"/>
      <c r="W105" s="14"/>
    </row>
    <row r="106" spans="1:23" ht="8.25" customHeight="1">
      <c r="A106" s="14"/>
      <c r="B106" s="23"/>
      <c r="C106" s="14"/>
      <c r="D106" s="14"/>
      <c r="E106" s="14"/>
      <c r="F106" s="14"/>
      <c r="G106" s="14"/>
      <c r="H106" s="14"/>
      <c r="I106" s="14"/>
      <c r="J106" s="14"/>
      <c r="K106" s="14"/>
      <c r="L106" s="14"/>
      <c r="M106" s="14"/>
      <c r="N106" s="14"/>
      <c r="O106" s="14"/>
      <c r="P106" s="14"/>
      <c r="Q106" s="14"/>
      <c r="R106" s="14"/>
      <c r="S106" s="14"/>
      <c r="T106" s="14"/>
      <c r="U106" s="14"/>
      <c r="V106" s="14"/>
      <c r="W106" s="14"/>
    </row>
    <row r="107" spans="1:23" ht="12" customHeight="1">
      <c r="A107" s="14"/>
      <c r="B107" s="23"/>
      <c r="C107" s="14"/>
      <c r="D107" s="14"/>
      <c r="E107" s="14"/>
      <c r="F107" s="14"/>
      <c r="G107" s="14"/>
      <c r="H107" s="14"/>
      <c r="I107" s="14"/>
      <c r="J107" s="14"/>
      <c r="K107" s="14"/>
      <c r="L107" s="14"/>
      <c r="M107" s="14"/>
      <c r="N107" s="14"/>
      <c r="O107" s="14"/>
      <c r="P107" s="14"/>
      <c r="Q107" s="14"/>
      <c r="R107" s="14"/>
      <c r="S107" s="14"/>
      <c r="T107" s="14"/>
      <c r="U107" s="14"/>
      <c r="V107" s="14"/>
      <c r="W107" s="14"/>
    </row>
    <row r="108" spans="1:23" ht="15.75" customHeight="1">
      <c r="A108" s="14"/>
      <c r="B108" s="23"/>
      <c r="C108" s="14"/>
      <c r="D108" s="14"/>
      <c r="E108" s="14"/>
      <c r="F108" s="14"/>
      <c r="G108" s="14"/>
      <c r="H108" s="14"/>
      <c r="I108" s="14"/>
      <c r="J108" s="14"/>
      <c r="K108" s="14"/>
      <c r="L108" s="14"/>
      <c r="M108" s="14"/>
      <c r="N108" s="14"/>
      <c r="O108" s="14"/>
      <c r="P108" s="14"/>
      <c r="Q108" s="14"/>
      <c r="R108" s="14"/>
      <c r="S108" s="14"/>
      <c r="T108" s="14"/>
      <c r="U108" s="14"/>
      <c r="V108" s="14"/>
      <c r="W108" s="14"/>
    </row>
    <row r="109" spans="1:23" ht="19.5" customHeight="1">
      <c r="A109" s="14"/>
      <c r="B109" s="23"/>
      <c r="C109" s="14"/>
      <c r="D109" s="14"/>
      <c r="E109" s="14"/>
      <c r="F109" s="14"/>
      <c r="G109" s="14"/>
      <c r="H109" s="14"/>
      <c r="I109" s="14"/>
      <c r="J109" s="14"/>
      <c r="K109" s="14"/>
      <c r="L109" s="14"/>
      <c r="M109" s="14"/>
      <c r="N109" s="14"/>
      <c r="O109" s="14"/>
      <c r="P109" s="14"/>
      <c r="Q109" s="14"/>
      <c r="R109" s="14"/>
      <c r="S109" s="14"/>
      <c r="T109" s="14"/>
      <c r="U109" s="14"/>
      <c r="V109" s="14"/>
      <c r="W109" s="14"/>
    </row>
    <row r="110" spans="1:23" ht="7.5" customHeight="1">
      <c r="A110" s="14"/>
      <c r="B110" s="23"/>
      <c r="C110" s="14"/>
      <c r="D110" s="14"/>
      <c r="E110" s="14"/>
      <c r="F110" s="14"/>
      <c r="G110" s="14"/>
      <c r="H110" s="14"/>
      <c r="I110" s="14"/>
      <c r="J110" s="14"/>
      <c r="K110" s="14"/>
      <c r="L110" s="14"/>
      <c r="M110" s="14"/>
      <c r="N110" s="14"/>
      <c r="O110" s="14"/>
      <c r="P110" s="14"/>
      <c r="Q110" s="14"/>
      <c r="R110" s="14"/>
      <c r="S110" s="14"/>
      <c r="T110" s="14"/>
      <c r="U110" s="14"/>
      <c r="V110" s="14"/>
      <c r="W110" s="14"/>
    </row>
    <row r="111" spans="1:23" ht="9" customHeight="1">
      <c r="A111" s="14"/>
      <c r="B111" s="24"/>
      <c r="C111" s="14"/>
      <c r="D111" s="14"/>
      <c r="E111" s="14"/>
      <c r="F111" s="14"/>
      <c r="G111" s="14"/>
      <c r="H111" s="14"/>
      <c r="I111" s="14"/>
      <c r="J111" s="14"/>
      <c r="K111" s="14"/>
      <c r="L111" s="14"/>
      <c r="M111" s="14"/>
      <c r="N111" s="14"/>
      <c r="O111" s="14"/>
      <c r="P111" s="14"/>
      <c r="Q111" s="14"/>
      <c r="R111" s="14"/>
      <c r="S111" s="14"/>
      <c r="T111" s="14"/>
      <c r="U111" s="14"/>
      <c r="V111" s="14"/>
      <c r="W111" s="14"/>
    </row>
    <row r="112" spans="1:23">
      <c r="B112" s="3"/>
      <c r="Q112" s="14"/>
      <c r="R112" s="14"/>
      <c r="S112" s="14"/>
      <c r="T112" s="14"/>
      <c r="U112" s="14"/>
      <c r="V112" s="14"/>
      <c r="W112" s="14"/>
    </row>
    <row r="113" spans="2:23">
      <c r="B113" s="4"/>
      <c r="Q113" s="14"/>
      <c r="R113" s="14"/>
      <c r="S113" s="14"/>
      <c r="T113" s="14"/>
      <c r="U113" s="14"/>
      <c r="V113" s="14"/>
      <c r="W113" s="14"/>
    </row>
    <row r="114" spans="2:23">
      <c r="B114" s="4"/>
      <c r="Q114" s="14"/>
      <c r="R114" s="14"/>
      <c r="S114" s="14"/>
      <c r="T114" s="14"/>
      <c r="U114" s="14"/>
      <c r="V114" s="14"/>
      <c r="W114" s="14"/>
    </row>
    <row r="115" spans="2:23">
      <c r="B115" s="4"/>
      <c r="Q115" s="14"/>
      <c r="R115" s="14"/>
      <c r="S115" s="14"/>
      <c r="T115" s="14"/>
      <c r="U115" s="14"/>
      <c r="V115" s="14"/>
      <c r="W115" s="14"/>
    </row>
    <row r="116" spans="2:23">
      <c r="B116" s="4"/>
      <c r="Q116" s="14"/>
      <c r="R116" s="14"/>
      <c r="S116" s="14"/>
      <c r="T116" s="14"/>
      <c r="U116" s="14"/>
      <c r="V116" s="14"/>
      <c r="W116" s="14"/>
    </row>
    <row r="117" spans="2:23">
      <c r="B117" s="4"/>
      <c r="Q117" s="14"/>
      <c r="R117" s="14"/>
      <c r="S117" s="14"/>
      <c r="T117" s="14"/>
      <c r="U117" s="14"/>
      <c r="V117" s="14"/>
      <c r="W117" s="14"/>
    </row>
    <row r="118" spans="2:23">
      <c r="B118" s="4"/>
      <c r="Q118" s="14"/>
      <c r="R118" s="14"/>
      <c r="S118" s="14"/>
      <c r="T118" s="14"/>
      <c r="U118" s="14"/>
      <c r="V118" s="14"/>
      <c r="W118" s="14"/>
    </row>
    <row r="119" spans="2:23">
      <c r="B119" s="4"/>
      <c r="Q119" s="14"/>
      <c r="R119" s="14"/>
      <c r="S119" s="14"/>
      <c r="T119" s="14"/>
      <c r="U119" s="14"/>
      <c r="V119" s="14"/>
      <c r="W119" s="14"/>
    </row>
    <row r="120" spans="2:23">
      <c r="B120" s="4"/>
      <c r="Q120" s="14"/>
      <c r="R120" s="14"/>
      <c r="S120" s="14"/>
      <c r="T120" s="14"/>
      <c r="U120" s="14"/>
      <c r="V120" s="14"/>
      <c r="W120" s="14"/>
    </row>
    <row r="121" spans="2:23">
      <c r="B121" s="4"/>
      <c r="Q121" s="14"/>
      <c r="R121" s="14"/>
      <c r="S121" s="14"/>
      <c r="T121" s="14"/>
      <c r="U121" s="14"/>
      <c r="V121" s="14"/>
      <c r="W121" s="14"/>
    </row>
    <row r="122" spans="2:23">
      <c r="Q122" s="14"/>
      <c r="R122" s="14"/>
      <c r="S122" s="14"/>
      <c r="T122" s="14"/>
      <c r="U122" s="14"/>
      <c r="V122" s="14"/>
      <c r="W122" s="14"/>
    </row>
    <row r="123" spans="2:23">
      <c r="Q123" s="14"/>
      <c r="R123" s="14"/>
      <c r="S123" s="14"/>
      <c r="T123" s="14"/>
      <c r="U123" s="14"/>
      <c r="V123" s="14"/>
      <c r="W123" s="14"/>
    </row>
    <row r="124" spans="2:23">
      <c r="Q124" s="14"/>
      <c r="R124" s="14"/>
      <c r="S124" s="14"/>
      <c r="T124" s="14"/>
      <c r="U124" s="14"/>
      <c r="V124" s="14"/>
      <c r="W124" s="14"/>
    </row>
    <row r="125" spans="2:23">
      <c r="Q125" s="14"/>
      <c r="R125" s="14"/>
      <c r="S125" s="14"/>
      <c r="T125" s="14"/>
      <c r="U125" s="14"/>
      <c r="V125" s="14"/>
      <c r="W125" s="14"/>
    </row>
    <row r="126" spans="2:23">
      <c r="Q126" s="14"/>
      <c r="R126" s="14"/>
      <c r="S126" s="14"/>
      <c r="T126" s="14"/>
      <c r="U126" s="14"/>
      <c r="V126" s="14"/>
      <c r="W126" s="14"/>
    </row>
    <row r="127" spans="2:23">
      <c r="Q127" s="14"/>
      <c r="R127" s="14"/>
      <c r="S127" s="14"/>
      <c r="T127" s="14"/>
      <c r="U127" s="14"/>
      <c r="V127" s="14"/>
      <c r="W127" s="14"/>
    </row>
    <row r="128" spans="2:23">
      <c r="Q128" s="14"/>
      <c r="R128" s="14"/>
      <c r="S128" s="14"/>
      <c r="T128" s="14"/>
      <c r="U128" s="14"/>
      <c r="V128" s="14"/>
      <c r="W128" s="14"/>
    </row>
    <row r="129" spans="17:23">
      <c r="Q129" s="14"/>
      <c r="R129" s="14"/>
      <c r="S129" s="14"/>
      <c r="T129" s="14"/>
      <c r="U129" s="14"/>
      <c r="V129" s="14"/>
      <c r="W129" s="14"/>
    </row>
    <row r="130" spans="17:23">
      <c r="Q130" s="14"/>
      <c r="R130" s="14"/>
      <c r="S130" s="14"/>
      <c r="T130" s="14"/>
      <c r="U130" s="14"/>
      <c r="V130" s="14"/>
      <c r="W130" s="14"/>
    </row>
    <row r="131" spans="17:23">
      <c r="Q131" s="14"/>
      <c r="R131" s="14"/>
      <c r="S131" s="14"/>
      <c r="T131" s="14"/>
      <c r="U131" s="14"/>
      <c r="V131" s="14"/>
      <c r="W131" s="14"/>
    </row>
    <row r="132" spans="17:23">
      <c r="Q132" s="14"/>
      <c r="R132" s="14"/>
      <c r="S132" s="14"/>
      <c r="T132" s="14"/>
      <c r="U132" s="14"/>
      <c r="V132" s="14"/>
      <c r="W132" s="14"/>
    </row>
    <row r="133" spans="17:23">
      <c r="Q133" s="14"/>
      <c r="R133" s="14"/>
      <c r="S133" s="14"/>
      <c r="T133" s="14"/>
      <c r="U133" s="14"/>
      <c r="V133" s="14"/>
      <c r="W133" s="14"/>
    </row>
    <row r="134" spans="17:23">
      <c r="Q134" s="14"/>
      <c r="R134" s="14"/>
      <c r="S134" s="14"/>
      <c r="T134" s="14"/>
      <c r="U134" s="14"/>
      <c r="V134" s="14"/>
      <c r="W134" s="14"/>
    </row>
    <row r="135" spans="17:23">
      <c r="Q135" s="14"/>
      <c r="R135" s="14"/>
      <c r="S135" s="14"/>
      <c r="T135" s="14"/>
      <c r="U135" s="14"/>
      <c r="V135" s="14"/>
      <c r="W135" s="14"/>
    </row>
    <row r="136" spans="17:23">
      <c r="Q136" s="14"/>
      <c r="R136" s="14"/>
      <c r="S136" s="14"/>
      <c r="T136" s="14"/>
      <c r="U136" s="14"/>
      <c r="V136" s="14"/>
      <c r="W136" s="14"/>
    </row>
    <row r="137" spans="17:23">
      <c r="Q137" s="14"/>
      <c r="R137" s="14"/>
      <c r="S137" s="14"/>
      <c r="T137" s="14"/>
      <c r="U137" s="14"/>
      <c r="V137" s="14"/>
      <c r="W137" s="14"/>
    </row>
    <row r="138" spans="17:23">
      <c r="Q138" s="14"/>
      <c r="R138" s="14"/>
      <c r="S138" s="14"/>
      <c r="T138" s="14"/>
      <c r="U138" s="14"/>
      <c r="V138" s="14"/>
      <c r="W138" s="14"/>
    </row>
    <row r="139" spans="17:23">
      <c r="Q139" s="14"/>
      <c r="R139" s="14"/>
      <c r="S139" s="14"/>
      <c r="T139" s="14"/>
      <c r="U139" s="14"/>
      <c r="V139" s="14"/>
      <c r="W139" s="14"/>
    </row>
    <row r="140" spans="17:23">
      <c r="Q140" s="14"/>
      <c r="R140" s="14"/>
      <c r="S140" s="14"/>
      <c r="T140" s="14"/>
      <c r="U140" s="14"/>
      <c r="V140" s="14"/>
      <c r="W140" s="14"/>
    </row>
    <row r="141" spans="17:23">
      <c r="Q141" s="14"/>
      <c r="R141" s="14"/>
      <c r="S141" s="14"/>
      <c r="T141" s="14"/>
      <c r="U141" s="14"/>
      <c r="V141" s="14"/>
      <c r="W141" s="14"/>
    </row>
    <row r="142" spans="17:23">
      <c r="Q142" s="14"/>
      <c r="R142" s="14"/>
      <c r="S142" s="14"/>
      <c r="T142" s="14"/>
      <c r="U142" s="14"/>
      <c r="V142" s="14"/>
      <c r="W142" s="14"/>
    </row>
    <row r="143" spans="17:23">
      <c r="Q143" s="14"/>
      <c r="R143" s="14"/>
      <c r="S143" s="14"/>
      <c r="T143" s="14"/>
      <c r="U143" s="14"/>
      <c r="V143" s="14"/>
      <c r="W143" s="14"/>
    </row>
    <row r="144" spans="17:23">
      <c r="Q144" s="14"/>
      <c r="R144" s="14"/>
      <c r="S144" s="14"/>
      <c r="T144" s="14"/>
      <c r="U144" s="14"/>
      <c r="V144" s="14"/>
      <c r="W144" s="14"/>
    </row>
    <row r="145" spans="17:23">
      <c r="Q145" s="14"/>
      <c r="R145" s="14"/>
      <c r="S145" s="14"/>
      <c r="T145" s="14"/>
      <c r="U145" s="14"/>
      <c r="V145" s="14"/>
      <c r="W145" s="14"/>
    </row>
    <row r="146" spans="17:23">
      <c r="Q146" s="14"/>
      <c r="R146" s="14"/>
      <c r="S146" s="14"/>
      <c r="T146" s="14"/>
      <c r="U146" s="14"/>
      <c r="V146" s="14"/>
      <c r="W146" s="14"/>
    </row>
    <row r="147" spans="17:23">
      <c r="Q147" s="14"/>
      <c r="R147" s="14"/>
      <c r="S147" s="14"/>
      <c r="T147" s="14"/>
      <c r="U147" s="14"/>
      <c r="V147" s="14"/>
      <c r="W147" s="14"/>
    </row>
    <row r="148" spans="17:23">
      <c r="Q148" s="14"/>
      <c r="R148" s="14"/>
      <c r="S148" s="14"/>
      <c r="T148" s="14"/>
      <c r="U148" s="14"/>
      <c r="V148" s="14"/>
      <c r="W148" s="14"/>
    </row>
    <row r="149" spans="17:23">
      <c r="Q149" s="14"/>
      <c r="R149" s="14"/>
      <c r="S149" s="14"/>
      <c r="T149" s="14"/>
      <c r="U149" s="14"/>
      <c r="V149" s="14"/>
      <c r="W149" s="14"/>
    </row>
    <row r="150" spans="17:23">
      <c r="Q150" s="14"/>
      <c r="R150" s="14"/>
      <c r="S150" s="14"/>
      <c r="T150" s="14"/>
      <c r="U150" s="14"/>
      <c r="V150" s="14"/>
      <c r="W150" s="14"/>
    </row>
    <row r="151" spans="17:23">
      <c r="Q151" s="14"/>
      <c r="R151" s="14"/>
      <c r="S151" s="14"/>
      <c r="T151" s="14"/>
      <c r="U151" s="14"/>
      <c r="V151" s="14"/>
      <c r="W151" s="14"/>
    </row>
    <row r="152" spans="17:23">
      <c r="Q152" s="14"/>
      <c r="R152" s="14"/>
      <c r="S152" s="14"/>
      <c r="T152" s="14"/>
      <c r="U152" s="14"/>
      <c r="V152" s="14"/>
      <c r="W152" s="14"/>
    </row>
    <row r="153" spans="17:23">
      <c r="Q153" s="14"/>
      <c r="R153" s="14"/>
      <c r="S153" s="14"/>
      <c r="T153" s="14"/>
      <c r="U153" s="14"/>
      <c r="V153" s="14"/>
      <c r="W153" s="14"/>
    </row>
    <row r="154" spans="17:23">
      <c r="Q154" s="14"/>
      <c r="R154" s="14"/>
      <c r="S154" s="14"/>
      <c r="T154" s="14"/>
      <c r="U154" s="14"/>
      <c r="V154" s="14"/>
      <c r="W154" s="14"/>
    </row>
    <row r="155" spans="17:23">
      <c r="Q155" s="14"/>
      <c r="R155" s="14"/>
      <c r="S155" s="14"/>
      <c r="T155" s="14"/>
      <c r="U155" s="14"/>
      <c r="V155" s="14"/>
      <c r="W155" s="14"/>
    </row>
    <row r="156" spans="17:23">
      <c r="Q156" s="14"/>
      <c r="R156" s="14"/>
      <c r="S156" s="14"/>
      <c r="T156" s="14"/>
      <c r="U156" s="14"/>
      <c r="V156" s="14"/>
      <c r="W156" s="14"/>
    </row>
    <row r="157" spans="17:23">
      <c r="Q157" s="14"/>
      <c r="R157" s="14"/>
      <c r="S157" s="14"/>
      <c r="T157" s="14"/>
      <c r="U157" s="14"/>
      <c r="V157" s="14"/>
      <c r="W157" s="14"/>
    </row>
    <row r="158" spans="17:23">
      <c r="Q158" s="14"/>
      <c r="R158" s="14"/>
      <c r="S158" s="14"/>
      <c r="T158" s="14"/>
      <c r="U158" s="14"/>
      <c r="V158" s="14"/>
      <c r="W158" s="14"/>
    </row>
    <row r="159" spans="17:23">
      <c r="Q159" s="14"/>
      <c r="R159" s="14"/>
      <c r="S159" s="14"/>
      <c r="T159" s="14"/>
      <c r="U159" s="14"/>
      <c r="V159" s="14"/>
      <c r="W159" s="14"/>
    </row>
    <row r="160" spans="17:23">
      <c r="Q160" s="14"/>
      <c r="R160" s="14"/>
      <c r="S160" s="14"/>
      <c r="T160" s="14"/>
      <c r="U160" s="14"/>
      <c r="V160" s="14"/>
      <c r="W160" s="14"/>
    </row>
    <row r="161" spans="17:23">
      <c r="Q161" s="14"/>
      <c r="R161" s="14"/>
      <c r="S161" s="14"/>
      <c r="T161" s="14"/>
      <c r="U161" s="14"/>
      <c r="V161" s="14"/>
      <c r="W161" s="14"/>
    </row>
    <row r="162" spans="17:23">
      <c r="Q162" s="14"/>
      <c r="R162" s="14"/>
      <c r="S162" s="14"/>
      <c r="T162" s="14"/>
      <c r="U162" s="14"/>
      <c r="V162" s="14"/>
      <c r="W162" s="14"/>
    </row>
    <row r="163" spans="17:23">
      <c r="Q163" s="14"/>
      <c r="R163" s="14"/>
      <c r="S163" s="14"/>
      <c r="T163" s="14"/>
      <c r="U163" s="14"/>
      <c r="V163" s="14"/>
      <c r="W163" s="14"/>
    </row>
    <row r="164" spans="17:23">
      <c r="Q164" s="14"/>
      <c r="R164" s="14"/>
      <c r="S164" s="14"/>
      <c r="T164" s="14"/>
      <c r="U164" s="14"/>
      <c r="V164" s="14"/>
      <c r="W164" s="14"/>
    </row>
    <row r="165" spans="17:23">
      <c r="Q165" s="14"/>
      <c r="R165" s="14"/>
      <c r="S165" s="14"/>
      <c r="T165" s="14"/>
      <c r="U165" s="14"/>
      <c r="V165" s="14"/>
      <c r="W165" s="14"/>
    </row>
    <row r="166" spans="17:23">
      <c r="Q166" s="14"/>
      <c r="R166" s="14"/>
      <c r="S166" s="14"/>
      <c r="T166" s="14"/>
      <c r="U166" s="14"/>
      <c r="V166" s="14"/>
      <c r="W166" s="14"/>
    </row>
    <row r="167" spans="17:23">
      <c r="Q167" s="14"/>
      <c r="R167" s="14"/>
      <c r="S167" s="14"/>
      <c r="T167" s="14"/>
      <c r="U167" s="14"/>
      <c r="V167" s="14"/>
      <c r="W167" s="14"/>
    </row>
    <row r="168" spans="17:23">
      <c r="Q168" s="14"/>
      <c r="R168" s="14"/>
      <c r="S168" s="14"/>
      <c r="T168" s="14"/>
      <c r="U168" s="14"/>
      <c r="V168" s="14"/>
      <c r="W168" s="14"/>
    </row>
    <row r="169" spans="17:23">
      <c r="Q169" s="14"/>
      <c r="R169" s="14"/>
      <c r="S169" s="14"/>
      <c r="T169" s="14"/>
      <c r="U169" s="14"/>
      <c r="V169" s="14"/>
      <c r="W169" s="14"/>
    </row>
    <row r="170" spans="17:23">
      <c r="Q170" s="14"/>
      <c r="R170" s="14"/>
      <c r="S170" s="14"/>
      <c r="T170" s="14"/>
      <c r="U170" s="14"/>
      <c r="V170" s="14"/>
      <c r="W170" s="14"/>
    </row>
    <row r="171" spans="17:23">
      <c r="Q171" s="14"/>
      <c r="R171" s="14"/>
      <c r="S171" s="14"/>
      <c r="T171" s="14"/>
      <c r="U171" s="14"/>
      <c r="V171" s="14"/>
      <c r="W171" s="14"/>
    </row>
    <row r="172" spans="17:23">
      <c r="Q172" s="14"/>
      <c r="R172" s="14"/>
      <c r="S172" s="14"/>
      <c r="T172" s="14"/>
      <c r="U172" s="14"/>
      <c r="V172" s="14"/>
      <c r="W172" s="14"/>
    </row>
    <row r="173" spans="17:23">
      <c r="Q173" s="14"/>
      <c r="R173" s="14"/>
      <c r="S173" s="14"/>
      <c r="T173" s="14"/>
      <c r="U173" s="14"/>
      <c r="V173" s="14"/>
      <c r="W173" s="14"/>
    </row>
    <row r="174" spans="17:23">
      <c r="Q174" s="14"/>
      <c r="R174" s="14"/>
      <c r="S174" s="14"/>
      <c r="T174" s="14"/>
      <c r="U174" s="14"/>
      <c r="V174" s="14"/>
      <c r="W174" s="14"/>
    </row>
    <row r="175" spans="17:23">
      <c r="Q175" s="14"/>
      <c r="R175" s="14"/>
      <c r="S175" s="14"/>
      <c r="T175" s="14"/>
      <c r="U175" s="14"/>
      <c r="V175" s="14"/>
      <c r="W175" s="14"/>
    </row>
    <row r="176" spans="17:23">
      <c r="Q176" s="14"/>
      <c r="R176" s="14"/>
      <c r="S176" s="14"/>
      <c r="T176" s="14"/>
      <c r="U176" s="14"/>
      <c r="V176" s="14"/>
      <c r="W176" s="14"/>
    </row>
    <row r="177" spans="17:23">
      <c r="Q177" s="14"/>
      <c r="R177" s="14"/>
      <c r="S177" s="14"/>
      <c r="T177" s="14"/>
      <c r="U177" s="14"/>
      <c r="V177" s="14"/>
      <c r="W177" s="14"/>
    </row>
    <row r="178" spans="17:23">
      <c r="Q178" s="14"/>
      <c r="R178" s="14"/>
      <c r="S178" s="14"/>
      <c r="T178" s="14"/>
      <c r="U178" s="14"/>
      <c r="V178" s="14"/>
      <c r="W178" s="14"/>
    </row>
    <row r="179" spans="17:23">
      <c r="Q179" s="14"/>
      <c r="R179" s="14"/>
      <c r="S179" s="14"/>
      <c r="T179" s="14"/>
      <c r="U179" s="14"/>
      <c r="V179" s="14"/>
      <c r="W179" s="14"/>
    </row>
    <row r="180" spans="17:23">
      <c r="Q180" s="14"/>
      <c r="R180" s="14"/>
      <c r="S180" s="14"/>
      <c r="T180" s="14"/>
      <c r="U180" s="14"/>
      <c r="V180" s="14"/>
      <c r="W180" s="14"/>
    </row>
    <row r="181" spans="17:23">
      <c r="Q181" s="14"/>
      <c r="R181" s="14"/>
      <c r="S181" s="14"/>
      <c r="T181" s="14"/>
      <c r="U181" s="14"/>
      <c r="V181" s="14"/>
      <c r="W181" s="14"/>
    </row>
    <row r="182" spans="17:23">
      <c r="Q182" s="14"/>
      <c r="R182" s="14"/>
      <c r="S182" s="14"/>
      <c r="T182" s="14"/>
      <c r="U182" s="14"/>
      <c r="V182" s="14"/>
      <c r="W182" s="14"/>
    </row>
    <row r="183" spans="17:23">
      <c r="Q183" s="14"/>
      <c r="R183" s="14"/>
      <c r="S183" s="14"/>
      <c r="T183" s="14"/>
      <c r="U183" s="14"/>
      <c r="V183" s="14"/>
      <c r="W183" s="14"/>
    </row>
    <row r="184" spans="17:23">
      <c r="Q184" s="14"/>
      <c r="R184" s="14"/>
      <c r="S184" s="14"/>
      <c r="T184" s="14"/>
      <c r="U184" s="14"/>
      <c r="V184" s="14"/>
      <c r="W184" s="14"/>
    </row>
    <row r="185" spans="17:23">
      <c r="Q185" s="14"/>
      <c r="R185" s="14"/>
      <c r="S185" s="14"/>
      <c r="T185" s="14"/>
      <c r="U185" s="14"/>
      <c r="V185" s="14"/>
      <c r="W185" s="14"/>
    </row>
    <row r="186" spans="17:23">
      <c r="Q186" s="14"/>
      <c r="R186" s="14"/>
      <c r="S186" s="14"/>
      <c r="T186" s="14"/>
      <c r="U186" s="14"/>
      <c r="V186" s="14"/>
      <c r="W186" s="14"/>
    </row>
    <row r="187" spans="17:23">
      <c r="Q187" s="14"/>
      <c r="R187" s="14"/>
      <c r="S187" s="14"/>
      <c r="T187" s="14"/>
      <c r="U187" s="14"/>
      <c r="V187" s="14"/>
      <c r="W187" s="14"/>
    </row>
  </sheetData>
  <mergeCells count="4">
    <mergeCell ref="B60:B62"/>
    <mergeCell ref="B7:B23"/>
    <mergeCell ref="B26:B57"/>
    <mergeCell ref="C63:I64"/>
  </mergeCells>
  <phoneticPr fontId="0" type="noConversion"/>
  <printOptions horizontalCentered="1" verticalCentered="1"/>
  <pageMargins left="0.59055118110236227" right="0.59055118110236227" top="0.55118110236220474" bottom="0.62992125984251968" header="0.51181102362204722" footer="0.51181102362204722"/>
  <pageSetup paperSize="9" scale="89" fitToHeight="2" orientation="portrait" verticalDpi="4294967292" r:id="rId1"/>
  <headerFooter alignWithMargins="0"/>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theme="4"/>
    <pageSetUpPr fitToPage="1"/>
  </sheetPr>
  <dimension ref="A1:AS83"/>
  <sheetViews>
    <sheetView showGridLines="0" topLeftCell="A21" zoomScaleNormal="100" workbookViewId="0">
      <selection activeCell="L30" sqref="L30:L47"/>
    </sheetView>
  </sheetViews>
  <sheetFormatPr defaultRowHeight="12.75" outlineLevelCol="1"/>
  <cols>
    <col min="1" max="1" width="3" customWidth="1"/>
    <col min="2" max="2" width="6.85546875" customWidth="1"/>
    <col min="3" max="3" width="46.42578125" customWidth="1"/>
    <col min="4" max="4" width="4.28515625" customWidth="1"/>
    <col min="5" max="6" width="12" customWidth="1" outlineLevel="1"/>
    <col min="7" max="7" width="12.28515625" customWidth="1" outlineLevel="1"/>
    <col min="8" max="8" width="10" style="65" customWidth="1" outlineLevel="1"/>
    <col min="9" max="9" width="2.42578125" style="65" customWidth="1" outlineLevel="1"/>
    <col min="10" max="10" width="2.42578125" style="68" customWidth="1"/>
    <col min="11" max="11" width="2.42578125" customWidth="1" outlineLevel="1"/>
    <col min="12" max="14" width="12" customWidth="1" outlineLevel="1"/>
    <col min="15" max="15" width="7.28515625" style="65" customWidth="1" outlineLevel="1"/>
    <col min="16" max="16" width="2.7109375" customWidth="1" outlineLevel="1"/>
    <col min="17" max="17" width="2.42578125" style="68" customWidth="1"/>
    <col min="18" max="18" width="2.42578125" customWidth="1" outlineLevel="1"/>
    <col min="19" max="21" width="12" customWidth="1" outlineLevel="1"/>
    <col min="22" max="22" width="7.42578125" style="65" customWidth="1" outlineLevel="1"/>
    <col min="23" max="23" width="2.7109375" customWidth="1" outlineLevel="1"/>
    <col min="24" max="24" width="2.42578125" style="68" customWidth="1"/>
    <col min="25" max="25" width="2.140625" customWidth="1" outlineLevel="1"/>
    <col min="26" max="28" width="12" customWidth="1" outlineLevel="1"/>
    <col min="29" max="29" width="7.140625" style="65" customWidth="1" outlineLevel="1"/>
    <col min="30" max="30" width="2.7109375" customWidth="1" outlineLevel="1"/>
    <col min="31" max="31" width="2.42578125" style="68" customWidth="1"/>
    <col min="32" max="32" width="2.140625" customWidth="1" outlineLevel="1"/>
    <col min="33" max="35" width="12" customWidth="1" outlineLevel="1"/>
    <col min="36" max="36" width="7.140625" style="65" customWidth="1" outlineLevel="1"/>
    <col min="37" max="37" width="2.7109375" customWidth="1" outlineLevel="1"/>
    <col min="38" max="38" width="2.42578125" style="68" customWidth="1"/>
    <col min="39" max="39" width="34.140625" style="68" customWidth="1"/>
    <col min="40" max="40" width="2.42578125" customWidth="1"/>
    <col min="41" max="43" width="12" customWidth="1"/>
    <col min="44" max="44" width="7.5703125" style="65" customWidth="1"/>
    <col min="45" max="45" width="3.7109375" customWidth="1"/>
  </cols>
  <sheetData>
    <row r="1" spans="1:45" ht="12.75" customHeight="1">
      <c r="A1" s="5"/>
      <c r="B1" s="5"/>
      <c r="C1" s="5"/>
      <c r="D1" s="5"/>
      <c r="E1" s="5"/>
      <c r="F1" s="52"/>
      <c r="G1" s="52"/>
      <c r="H1" s="59"/>
      <c r="I1" s="59"/>
      <c r="K1" s="52"/>
      <c r="L1" s="5"/>
      <c r="M1" s="52"/>
      <c r="N1" s="52"/>
      <c r="O1" s="59"/>
      <c r="P1" s="52"/>
      <c r="R1" s="52"/>
      <c r="S1" s="5"/>
      <c r="T1" s="52"/>
      <c r="U1" s="52"/>
      <c r="V1" s="59"/>
      <c r="W1" s="52"/>
      <c r="Y1" s="52"/>
      <c r="Z1" s="5"/>
      <c r="AA1" s="52"/>
      <c r="AB1" s="52"/>
      <c r="AC1" s="59"/>
      <c r="AD1" s="52"/>
      <c r="AF1" s="52"/>
      <c r="AG1" s="5"/>
      <c r="AH1" s="52"/>
      <c r="AI1" s="52"/>
      <c r="AJ1" s="59"/>
      <c r="AK1" s="52"/>
      <c r="AM1" s="59"/>
      <c r="AN1" s="52"/>
      <c r="AO1" s="5"/>
      <c r="AP1" s="52"/>
      <c r="AQ1" s="52"/>
      <c r="AR1" s="59"/>
      <c r="AS1" s="52"/>
    </row>
    <row r="2" spans="1:45" ht="28.5" customHeight="1">
      <c r="A2" s="5"/>
      <c r="B2" s="5"/>
      <c r="C2" s="125" t="s">
        <v>78</v>
      </c>
      <c r="D2" s="5"/>
      <c r="E2" s="209" t="s">
        <v>79</v>
      </c>
      <c r="F2" s="209"/>
      <c r="G2" s="209"/>
      <c r="H2" s="209"/>
      <c r="I2" s="191"/>
      <c r="J2" s="69"/>
      <c r="K2" s="52"/>
      <c r="L2" s="209" t="str">
        <f>'Budget (CLSP + Projects)'!G2</f>
        <v>&lt;enter funding stream&gt;</v>
      </c>
      <c r="M2" s="209"/>
      <c r="N2" s="209"/>
      <c r="O2" s="209"/>
      <c r="P2" s="52"/>
      <c r="Q2" s="69"/>
      <c r="R2" s="52"/>
      <c r="S2" s="209" t="str">
        <f>'Budget (CLSP + Projects)'!I2</f>
        <v>&lt;enter funding stream&gt;</v>
      </c>
      <c r="T2" s="209"/>
      <c r="U2" s="209"/>
      <c r="V2" s="209"/>
      <c r="W2" s="52"/>
      <c r="X2" s="69"/>
      <c r="Y2" s="52"/>
      <c r="Z2" s="209" t="str">
        <f>'Budget (CLSP + Projects)'!K2</f>
        <v>&lt;enter funding stream&gt;</v>
      </c>
      <c r="AA2" s="209"/>
      <c r="AB2" s="209"/>
      <c r="AC2" s="209"/>
      <c r="AD2" s="52"/>
      <c r="AE2" s="69"/>
      <c r="AF2" s="52"/>
      <c r="AG2" s="209" t="str">
        <f>'Budget (CLSP + Projects)'!M2</f>
        <v>&lt;enter funding stream&gt;</v>
      </c>
      <c r="AH2" s="209"/>
      <c r="AI2" s="209"/>
      <c r="AJ2" s="209"/>
      <c r="AK2" s="52"/>
      <c r="AL2" s="69"/>
      <c r="AM2" s="191"/>
      <c r="AN2" s="52"/>
      <c r="AO2" s="209" t="s">
        <v>30</v>
      </c>
      <c r="AP2" s="209"/>
      <c r="AQ2" s="209"/>
      <c r="AR2" s="209"/>
      <c r="AS2" s="52"/>
    </row>
    <row r="3" spans="1:45" ht="19.149999999999999" customHeight="1">
      <c r="A3" s="5"/>
      <c r="B3" s="5"/>
      <c r="C3" s="5"/>
      <c r="D3" s="5"/>
      <c r="E3" s="7"/>
      <c r="F3" s="52"/>
      <c r="G3" s="52"/>
      <c r="H3" s="59"/>
      <c r="I3" s="59"/>
      <c r="K3" s="52"/>
      <c r="L3" s="7"/>
      <c r="M3" s="52"/>
      <c r="N3" s="52"/>
      <c r="O3" s="59"/>
      <c r="P3" s="52"/>
      <c r="R3" s="52"/>
      <c r="S3" s="7"/>
      <c r="T3" s="52"/>
      <c r="U3" s="52"/>
      <c r="V3" s="59"/>
      <c r="W3" s="52"/>
      <c r="Y3" s="52"/>
      <c r="Z3" s="7"/>
      <c r="AA3" s="52"/>
      <c r="AB3" s="52"/>
      <c r="AC3" s="59"/>
      <c r="AD3" s="52"/>
      <c r="AF3" s="52"/>
      <c r="AG3" s="7"/>
      <c r="AH3" s="52"/>
      <c r="AI3" s="52"/>
      <c r="AJ3" s="59"/>
      <c r="AK3" s="52"/>
      <c r="AM3" s="59"/>
      <c r="AN3" s="52"/>
      <c r="AO3" s="7"/>
      <c r="AP3" s="52"/>
      <c r="AQ3" s="52"/>
      <c r="AR3" s="59"/>
      <c r="AS3" s="52"/>
    </row>
    <row r="4" spans="1:45" s="1" customFormat="1" ht="35.25" customHeight="1">
      <c r="A4" s="42"/>
      <c r="B4" s="42"/>
      <c r="C4" s="42"/>
      <c r="D4" s="42"/>
      <c r="E4" s="58" t="s">
        <v>80</v>
      </c>
      <c r="F4" s="78" t="s">
        <v>81</v>
      </c>
      <c r="G4" s="78" t="s">
        <v>6</v>
      </c>
      <c r="H4" s="192" t="s">
        <v>7</v>
      </c>
      <c r="I4" s="79"/>
      <c r="J4" s="80"/>
      <c r="K4" s="81"/>
      <c r="L4" s="58" t="s">
        <v>80</v>
      </c>
      <c r="M4" s="78" t="s">
        <v>81</v>
      </c>
      <c r="N4" s="78" t="s">
        <v>6</v>
      </c>
      <c r="O4" s="192" t="s">
        <v>7</v>
      </c>
      <c r="P4" s="81"/>
      <c r="Q4" s="80"/>
      <c r="R4" s="81"/>
      <c r="S4" s="58" t="s">
        <v>80</v>
      </c>
      <c r="T4" s="78" t="s">
        <v>81</v>
      </c>
      <c r="U4" s="78" t="s">
        <v>6</v>
      </c>
      <c r="V4" s="192" t="s">
        <v>7</v>
      </c>
      <c r="W4" s="81"/>
      <c r="X4" s="80"/>
      <c r="Y4" s="81"/>
      <c r="Z4" s="58" t="s">
        <v>80</v>
      </c>
      <c r="AA4" s="78" t="s">
        <v>81</v>
      </c>
      <c r="AB4" s="78" t="s">
        <v>6</v>
      </c>
      <c r="AC4" s="192" t="s">
        <v>7</v>
      </c>
      <c r="AD4" s="81"/>
      <c r="AE4" s="80"/>
      <c r="AF4" s="81"/>
      <c r="AG4" s="58" t="s">
        <v>80</v>
      </c>
      <c r="AH4" s="78" t="s">
        <v>81</v>
      </c>
      <c r="AI4" s="78" t="s">
        <v>6</v>
      </c>
      <c r="AJ4" s="192" t="s">
        <v>7</v>
      </c>
      <c r="AK4" s="81"/>
      <c r="AL4" s="80"/>
      <c r="AM4" s="79"/>
      <c r="AN4" s="81"/>
      <c r="AO4" s="58" t="s">
        <v>80</v>
      </c>
      <c r="AP4" s="78" t="s">
        <v>82</v>
      </c>
      <c r="AQ4" s="78" t="s">
        <v>6</v>
      </c>
      <c r="AR4" s="192" t="s">
        <v>7</v>
      </c>
      <c r="AS4" s="81"/>
    </row>
    <row r="5" spans="1:45" s="1" customFormat="1" ht="12" customHeight="1">
      <c r="A5" s="5"/>
      <c r="B5" s="204" t="s">
        <v>33</v>
      </c>
      <c r="C5" s="8" t="s">
        <v>83</v>
      </c>
      <c r="D5" s="5"/>
      <c r="E5" s="84">
        <f>'Budget (CLSP + Projects)'!E7</f>
        <v>0</v>
      </c>
      <c r="F5" s="174">
        <f>'Budget (CLSP + Projects)'!E7/2</f>
        <v>0</v>
      </c>
      <c r="G5" s="101"/>
      <c r="H5" s="193"/>
      <c r="I5" s="102"/>
      <c r="J5" s="103"/>
      <c r="K5" s="104"/>
      <c r="L5" s="84">
        <f>'Budget (CLSP + Projects)'!G7</f>
        <v>0</v>
      </c>
      <c r="M5" s="174">
        <f>'Budget (CLSP + Projects)'!G7/2</f>
        <v>0</v>
      </c>
      <c r="N5" s="101"/>
      <c r="O5" s="193"/>
      <c r="P5" s="104"/>
      <c r="Q5" s="103"/>
      <c r="R5" s="104"/>
      <c r="S5" s="177">
        <f>'Budget (CLSP + Projects)'!K7</f>
        <v>0</v>
      </c>
      <c r="T5" s="174">
        <f>IF('Budget (CLSP + Projects)'!$I$4&lt;7,'Budget (CLSP + Projects)'!I7,'Budget (CLSP + Projects)'!I7*(6/'Budget (CLSP + Projects)'!$I$4))</f>
        <v>0</v>
      </c>
      <c r="U5" s="101"/>
      <c r="V5" s="193"/>
      <c r="W5" s="104"/>
      <c r="X5" s="103"/>
      <c r="Y5" s="104"/>
      <c r="Z5" s="84">
        <f>'Budget (CLSP + Projects)'!M7</f>
        <v>0</v>
      </c>
      <c r="AA5" s="174">
        <f>IF('Budget (CLSP + Projects)'!$K$477,'Budget (CLSP + Projects)'!K7,'Budget (CLSP + Projects)'!K7*(6/'Budget (CLSP + Projects)'!$K$4))</f>
        <v>0</v>
      </c>
      <c r="AB5" s="101"/>
      <c r="AC5" s="193"/>
      <c r="AD5" s="104"/>
      <c r="AE5" s="103"/>
      <c r="AF5" s="104"/>
      <c r="AG5" s="84">
        <f>'Budget (CLSP + Projects)'!T7</f>
        <v>0</v>
      </c>
      <c r="AH5" s="174">
        <f>IF('Budget (CLSP + Projects)'!$M$4&lt;7,'Budget (CLSP + Projects)'!M7,'Budget (CLSP + Projects)'!M7*(6/'Budget (CLSP + Projects)'!$M$4))</f>
        <v>0</v>
      </c>
      <c r="AI5" s="101"/>
      <c r="AJ5" s="193"/>
      <c r="AK5" s="104"/>
      <c r="AL5" s="103"/>
      <c r="AM5" s="8" t="s">
        <v>84</v>
      </c>
      <c r="AN5" s="104"/>
      <c r="AO5" s="84">
        <f>E5+L5+S5+Z5+AG5</f>
        <v>0</v>
      </c>
      <c r="AP5" s="101"/>
      <c r="AQ5" s="101"/>
      <c r="AR5" s="193"/>
      <c r="AS5" s="104"/>
    </row>
    <row r="6" spans="1:45" s="1" customFormat="1" ht="12" customHeight="1">
      <c r="A6" s="5"/>
      <c r="B6" s="204"/>
      <c r="C6" s="8"/>
      <c r="D6" s="5"/>
      <c r="E6" s="172"/>
      <c r="F6" s="101"/>
      <c r="G6" s="101"/>
      <c r="H6" s="193"/>
      <c r="I6" s="102"/>
      <c r="J6" s="103"/>
      <c r="K6" s="104"/>
      <c r="L6" s="191"/>
      <c r="M6" s="101"/>
      <c r="N6" s="101"/>
      <c r="O6" s="193"/>
      <c r="P6" s="104"/>
      <c r="Q6" s="103"/>
      <c r="R6" s="104"/>
      <c r="S6" s="191"/>
      <c r="T6" s="101"/>
      <c r="U6" s="101"/>
      <c r="V6" s="193"/>
      <c r="W6" s="104"/>
      <c r="X6" s="103"/>
      <c r="Y6" s="104"/>
      <c r="Z6" s="191"/>
      <c r="AA6" s="101"/>
      <c r="AB6" s="101"/>
      <c r="AC6" s="193"/>
      <c r="AD6" s="104"/>
      <c r="AE6" s="103"/>
      <c r="AF6" s="104"/>
      <c r="AG6" s="191"/>
      <c r="AH6" s="101"/>
      <c r="AI6" s="101"/>
      <c r="AJ6" s="193"/>
      <c r="AK6" s="104"/>
      <c r="AL6" s="103"/>
      <c r="AM6" s="8"/>
      <c r="AN6" s="104"/>
      <c r="AO6" s="191"/>
      <c r="AP6" s="101"/>
      <c r="AQ6" s="101"/>
      <c r="AR6" s="193"/>
      <c r="AS6" s="104"/>
    </row>
    <row r="7" spans="1:45" s="1" customFormat="1" ht="12" customHeight="1">
      <c r="A7" s="5"/>
      <c r="B7" s="204"/>
      <c r="C7" s="41" t="s">
        <v>35</v>
      </c>
      <c r="D7" s="5"/>
      <c r="E7" s="173"/>
      <c r="F7" s="101"/>
      <c r="G7" s="101"/>
      <c r="H7" s="102"/>
      <c r="I7" s="102"/>
      <c r="J7" s="103"/>
      <c r="K7" s="104"/>
      <c r="L7" s="101"/>
      <c r="M7" s="101"/>
      <c r="N7" s="101"/>
      <c r="O7" s="102"/>
      <c r="P7" s="104"/>
      <c r="Q7" s="103"/>
      <c r="R7" s="104"/>
      <c r="S7" s="101"/>
      <c r="T7" s="101"/>
      <c r="U7" s="101"/>
      <c r="V7" s="102"/>
      <c r="W7" s="104"/>
      <c r="X7" s="103"/>
      <c r="Y7" s="104"/>
      <c r="Z7" s="101"/>
      <c r="AA7" s="101"/>
      <c r="AB7" s="101"/>
      <c r="AC7" s="102"/>
      <c r="AD7" s="104"/>
      <c r="AE7" s="103"/>
      <c r="AF7" s="104"/>
      <c r="AG7" s="101"/>
      <c r="AH7" s="101"/>
      <c r="AI7" s="101"/>
      <c r="AJ7" s="102"/>
      <c r="AK7" s="104"/>
      <c r="AL7" s="103"/>
      <c r="AM7" s="41" t="s">
        <v>35</v>
      </c>
      <c r="AN7" s="104"/>
      <c r="AO7" s="101"/>
      <c r="AP7" s="101"/>
      <c r="AQ7" s="101"/>
      <c r="AR7" s="102"/>
      <c r="AS7" s="104"/>
    </row>
    <row r="8" spans="1:45" s="1" customFormat="1" ht="12" customHeight="1">
      <c r="A8" s="5"/>
      <c r="B8" s="204"/>
      <c r="C8" s="8" t="s">
        <v>36</v>
      </c>
      <c r="D8" s="5"/>
      <c r="E8" s="84">
        <f>'Budget (CLSP + Projects)'!E10/2</f>
        <v>0</v>
      </c>
      <c r="F8" s="84">
        <f>'Budget (CLSP + Projects)'!E10/2</f>
        <v>0</v>
      </c>
      <c r="G8" s="101"/>
      <c r="H8" s="102"/>
      <c r="I8" s="102"/>
      <c r="J8" s="103"/>
      <c r="K8" s="104"/>
      <c r="L8" s="84">
        <f>'Budget (CLSP + Projects)'!M10/2</f>
        <v>0</v>
      </c>
      <c r="M8" s="83">
        <f>'Budget (CLSP + Projects)'!G10/2</f>
        <v>0</v>
      </c>
      <c r="N8" s="101"/>
      <c r="O8" s="102"/>
      <c r="P8" s="104"/>
      <c r="Q8" s="103"/>
      <c r="R8" s="104"/>
      <c r="S8" s="84">
        <f>'Budget (CLSP + Projects)'!T10/2</f>
        <v>0</v>
      </c>
      <c r="T8" s="83">
        <f>IF('Budget (CLSP + Projects)'!$I$4&lt;7,'Budget (CLSP + Projects)'!I10,'Budget (CLSP + Projects)'!I10*(6/'Budget (CLSP + Projects)'!$I$4))</f>
        <v>0</v>
      </c>
      <c r="U8" s="101"/>
      <c r="V8" s="102"/>
      <c r="W8" s="104"/>
      <c r="X8" s="103"/>
      <c r="Y8" s="104"/>
      <c r="Z8" s="84">
        <f>'Budget (CLSP + Projects)'!AB10/2</f>
        <v>0</v>
      </c>
      <c r="AA8" s="83">
        <f>IF('Budget (CLSP + Projects)'!$K$477,'Budget (CLSP + Projects)'!K10,'Budget (CLSP + Projects)'!K10*(6/'Budget (CLSP + Projects)'!$K$4))</f>
        <v>0</v>
      </c>
      <c r="AB8" s="101"/>
      <c r="AC8" s="102"/>
      <c r="AD8" s="104"/>
      <c r="AE8" s="103"/>
      <c r="AF8" s="104"/>
      <c r="AG8" s="84">
        <f>'Budget (CLSP + Projects)'!AI10/2</f>
        <v>0</v>
      </c>
      <c r="AH8" s="83">
        <f>IF('Budget (CLSP + Projects)'!$M$4&lt;7,'Budget (CLSP + Projects)'!M10,'Budget (CLSP + Projects)'!M10*(6/'Budget (CLSP + Projects)'!$M$4))</f>
        <v>0</v>
      </c>
      <c r="AI8" s="101"/>
      <c r="AJ8" s="102"/>
      <c r="AK8" s="104"/>
      <c r="AL8" s="103"/>
      <c r="AM8" s="8" t="s">
        <v>36</v>
      </c>
      <c r="AN8" s="104"/>
      <c r="AO8" s="28">
        <f t="shared" ref="AO8:AO9" si="0">E8+L8+S8+Z8+AG8</f>
        <v>0</v>
      </c>
      <c r="AP8" s="84">
        <f t="shared" ref="AP8:AP9" si="1">F8+M8+T8+AA8+AH8</f>
        <v>0</v>
      </c>
      <c r="AQ8" s="101"/>
      <c r="AR8" s="102"/>
      <c r="AS8" s="104"/>
    </row>
    <row r="9" spans="1:45" s="1" customFormat="1" ht="12" customHeight="1">
      <c r="A9" s="5"/>
      <c r="B9" s="204"/>
      <c r="C9" s="8" t="s">
        <v>37</v>
      </c>
      <c r="D9" s="5"/>
      <c r="E9" s="84">
        <f>'Budget (CLSP + Projects)'!E11/2</f>
        <v>0</v>
      </c>
      <c r="F9" s="84">
        <f>'Budget (CLSP + Projects)'!E11/2</f>
        <v>0</v>
      </c>
      <c r="G9" s="101"/>
      <c r="H9" s="102"/>
      <c r="I9" s="102"/>
      <c r="J9" s="103"/>
      <c r="K9" s="104"/>
      <c r="L9" s="84">
        <f>'Budget (CLSP + Projects)'!G11/2</f>
        <v>0</v>
      </c>
      <c r="M9" s="83">
        <f>'Budget (CLSP + Projects)'!G11/2</f>
        <v>0</v>
      </c>
      <c r="N9" s="101"/>
      <c r="O9" s="102"/>
      <c r="P9" s="104"/>
      <c r="Q9" s="103"/>
      <c r="R9" s="104"/>
      <c r="S9" s="84">
        <f>'Budget (CLSP + Projects)'!T11/2</f>
        <v>0</v>
      </c>
      <c r="T9" s="83">
        <f>IF('Budget (CLSP + Projects)'!$I$4&lt;7,'Budget (CLSP + Projects)'!I11,'Budget (CLSP + Projects)'!I11*(6/'Budget (CLSP + Projects)'!$I$4))</f>
        <v>0</v>
      </c>
      <c r="U9" s="101"/>
      <c r="V9" s="102"/>
      <c r="W9" s="104"/>
      <c r="X9" s="103"/>
      <c r="Y9" s="104"/>
      <c r="Z9" s="84">
        <f>'Budget (CLSP + Projects)'!AB11/2</f>
        <v>0</v>
      </c>
      <c r="AA9" s="83">
        <f>IF('Budget (CLSP + Projects)'!$K$477,'Budget (CLSP + Projects)'!K11,'Budget (CLSP + Projects)'!K11*(6/'Budget (CLSP + Projects)'!$K$4))</f>
        <v>0</v>
      </c>
      <c r="AB9" s="101"/>
      <c r="AC9" s="102"/>
      <c r="AD9" s="104"/>
      <c r="AE9" s="103"/>
      <c r="AF9" s="104"/>
      <c r="AG9" s="84">
        <f>'Budget (CLSP + Projects)'!AI11/2</f>
        <v>0</v>
      </c>
      <c r="AH9" s="83">
        <f>IF('Budget (CLSP + Projects)'!$M$4&lt;7,'Budget (CLSP + Projects)'!M11,'Budget (CLSP + Projects)'!M11*(6/'Budget (CLSP + Projects)'!$M$4))</f>
        <v>0</v>
      </c>
      <c r="AI9" s="101"/>
      <c r="AJ9" s="102"/>
      <c r="AK9" s="104"/>
      <c r="AL9" s="103"/>
      <c r="AM9" s="8" t="s">
        <v>37</v>
      </c>
      <c r="AN9" s="104"/>
      <c r="AO9" s="28">
        <f t="shared" si="0"/>
        <v>0</v>
      </c>
      <c r="AP9" s="84">
        <f t="shared" si="1"/>
        <v>0</v>
      </c>
      <c r="AQ9" s="101"/>
      <c r="AR9" s="102"/>
      <c r="AS9" s="104"/>
    </row>
    <row r="10" spans="1:45" s="1" customFormat="1" ht="12" customHeight="1">
      <c r="A10" s="5"/>
      <c r="B10" s="204"/>
      <c r="C10" s="8"/>
      <c r="D10" s="5"/>
      <c r="E10" s="191"/>
      <c r="F10" s="101"/>
      <c r="G10" s="101"/>
      <c r="H10" s="102"/>
      <c r="I10" s="102"/>
      <c r="J10" s="103"/>
      <c r="K10" s="104"/>
      <c r="L10" s="191"/>
      <c r="M10" s="101"/>
      <c r="N10" s="101"/>
      <c r="O10" s="102"/>
      <c r="P10" s="104"/>
      <c r="Q10" s="103"/>
      <c r="R10" s="104"/>
      <c r="S10" s="191"/>
      <c r="T10" s="101"/>
      <c r="U10" s="101"/>
      <c r="V10" s="102"/>
      <c r="W10" s="104"/>
      <c r="X10" s="103"/>
      <c r="Y10" s="104"/>
      <c r="Z10" s="191"/>
      <c r="AA10" s="101"/>
      <c r="AB10" s="101"/>
      <c r="AC10" s="102"/>
      <c r="AD10" s="104"/>
      <c r="AE10" s="103"/>
      <c r="AF10" s="104"/>
      <c r="AG10" s="191"/>
      <c r="AH10" s="101"/>
      <c r="AI10" s="101"/>
      <c r="AJ10" s="102"/>
      <c r="AK10" s="104"/>
      <c r="AL10" s="103"/>
      <c r="AM10" s="102"/>
      <c r="AN10" s="104"/>
      <c r="AO10" s="191"/>
      <c r="AP10" s="101"/>
      <c r="AQ10" s="101"/>
      <c r="AR10" s="102"/>
      <c r="AS10" s="104"/>
    </row>
    <row r="11" spans="1:45" ht="13.15" customHeight="1">
      <c r="A11" s="5"/>
      <c r="B11" s="204"/>
      <c r="C11" s="41" t="s">
        <v>85</v>
      </c>
      <c r="D11" s="9"/>
      <c r="E11" s="15"/>
      <c r="F11" s="15"/>
      <c r="G11" s="15"/>
      <c r="H11" s="60"/>
      <c r="I11" s="60"/>
      <c r="J11" s="70"/>
      <c r="K11" s="75"/>
      <c r="L11" s="15"/>
      <c r="M11" s="15"/>
      <c r="N11" s="15"/>
      <c r="O11" s="60"/>
      <c r="P11" s="75"/>
      <c r="Q11" s="70"/>
      <c r="R11" s="75"/>
      <c r="S11" s="15"/>
      <c r="T11" s="15"/>
      <c r="U11" s="15"/>
      <c r="V11" s="60"/>
      <c r="W11" s="75"/>
      <c r="X11" s="70"/>
      <c r="Y11" s="75"/>
      <c r="Z11" s="15"/>
      <c r="AA11" s="15"/>
      <c r="AB11" s="15"/>
      <c r="AC11" s="60"/>
      <c r="AD11" s="75"/>
      <c r="AE11" s="70"/>
      <c r="AF11" s="75"/>
      <c r="AG11" s="15"/>
      <c r="AH11" s="15"/>
      <c r="AI11" s="15"/>
      <c r="AJ11" s="60"/>
      <c r="AK11" s="75"/>
      <c r="AL11" s="70"/>
      <c r="AM11" s="41" t="s">
        <v>85</v>
      </c>
      <c r="AN11" s="75"/>
      <c r="AO11" s="15"/>
      <c r="AP11" s="15"/>
      <c r="AQ11" s="15"/>
      <c r="AR11" s="60"/>
      <c r="AS11" s="75"/>
    </row>
    <row r="12" spans="1:45">
      <c r="A12" s="5"/>
      <c r="B12" s="204"/>
      <c r="C12" s="8" t="s">
        <v>39</v>
      </c>
      <c r="D12" s="8"/>
      <c r="E12" s="25"/>
      <c r="F12" s="83">
        <f>'Budget (CLSP + Projects)'!E14/2</f>
        <v>0</v>
      </c>
      <c r="G12" s="84">
        <f>F12-E12</f>
        <v>0</v>
      </c>
      <c r="H12" s="85" t="str">
        <f>IF(E12="","",IFERROR(ABS(G12/F12),""))</f>
        <v/>
      </c>
      <c r="I12" s="72"/>
      <c r="J12" s="67"/>
      <c r="K12" s="75"/>
      <c r="L12" s="25">
        <v>0</v>
      </c>
      <c r="M12" s="83">
        <f>'Budget (CLSP + Projects)'!G14/2</f>
        <v>0</v>
      </c>
      <c r="N12" s="84">
        <f t="shared" ref="N12:N17" si="2">M12-L12</f>
        <v>0</v>
      </c>
      <c r="O12" s="85" t="str">
        <f>IF(L12="","",IFERROR(ABS(N12/M12),""))</f>
        <v/>
      </c>
      <c r="P12" s="75"/>
      <c r="Q12" s="67"/>
      <c r="R12" s="75"/>
      <c r="S12" s="25"/>
      <c r="T12" s="83">
        <f>IF('Budget (CLSP + Projects)'!$I$4&lt;7,'Budget (CLSP + Projects)'!I14,'Budget (CLSP + Projects)'!I14*(6/'Budget (CLSP + Projects)'!$I$4))</f>
        <v>0</v>
      </c>
      <c r="U12" s="84">
        <f>T12-S12</f>
        <v>0</v>
      </c>
      <c r="V12" s="85" t="str">
        <f>IF(S12="","",IFERROR(ABS(U12/T12),""))</f>
        <v/>
      </c>
      <c r="W12" s="75"/>
      <c r="X12" s="67"/>
      <c r="Y12" s="75"/>
      <c r="Z12" s="25"/>
      <c r="AA12" s="83">
        <f>IF('Budget (CLSP + Projects)'!$K$477,'Budget (CLSP + Projects)'!K14,'Budget (CLSP + Projects)'!K14*(6/'Budget (CLSP + Projects)'!$K$4))</f>
        <v>0</v>
      </c>
      <c r="AB12" s="84">
        <f t="shared" ref="AB12:AB17" si="3">AA12-Z12</f>
        <v>0</v>
      </c>
      <c r="AC12" s="85" t="str">
        <f>IF(Z12="","",IFERROR(ABS(AB12/AA12),""))</f>
        <v/>
      </c>
      <c r="AD12" s="75"/>
      <c r="AE12" s="67"/>
      <c r="AF12" s="75"/>
      <c r="AG12" s="25"/>
      <c r="AH12" s="83">
        <f>IF('Budget (CLSP + Projects)'!$M$4&lt;7,'Budget (CLSP + Projects)'!M14,'Budget (CLSP + Projects)'!M14*(6/'Budget (CLSP + Projects)'!$M$4))</f>
        <v>0</v>
      </c>
      <c r="AI12" s="84">
        <f t="shared" ref="AI12:AI17" si="4">AH12-AG12</f>
        <v>0</v>
      </c>
      <c r="AJ12" s="85" t="str">
        <f>IF(AG12="","",IFERROR(ABS(AI12/AH12),""))</f>
        <v/>
      </c>
      <c r="AK12" s="75"/>
      <c r="AL12" s="67"/>
      <c r="AM12" s="8" t="s">
        <v>39</v>
      </c>
      <c r="AN12" s="75"/>
      <c r="AO12" s="28">
        <f t="shared" ref="AO12:AO17" si="5">E12+L12+S12+Z12+AG12</f>
        <v>0</v>
      </c>
      <c r="AP12" s="84">
        <f t="shared" ref="AP12:AP17" si="6">F12+M12+T12+AA12+AH12</f>
        <v>0</v>
      </c>
      <c r="AQ12" s="84">
        <f t="shared" ref="AQ12:AQ17" si="7">AP12-AO12</f>
        <v>0</v>
      </c>
      <c r="AR12" s="85" t="str">
        <f>IF(AO12="","",IFERROR(ABS(AQ12/AP12),""))</f>
        <v/>
      </c>
      <c r="AS12" s="75"/>
    </row>
    <row r="13" spans="1:45">
      <c r="A13" s="5"/>
      <c r="B13" s="204"/>
      <c r="C13" s="8" t="s">
        <v>40</v>
      </c>
      <c r="D13" s="8"/>
      <c r="E13" s="25"/>
      <c r="F13" s="83">
        <f>'Budget (CLSP + Projects)'!E15/2</f>
        <v>0</v>
      </c>
      <c r="G13" s="84">
        <f t="shared" ref="G13:G17" si="8">F13-E13</f>
        <v>0</v>
      </c>
      <c r="H13" s="85" t="str">
        <f t="shared" ref="H13:H17" si="9">IF(E13="","",IFERROR(ABS(G13/F13),""))</f>
        <v/>
      </c>
      <c r="I13" s="72"/>
      <c r="J13" s="67"/>
      <c r="K13" s="75"/>
      <c r="L13" s="25">
        <v>0</v>
      </c>
      <c r="M13" s="83">
        <f>'Budget (CLSP + Projects)'!G15/2</f>
        <v>0</v>
      </c>
      <c r="N13" s="84">
        <f t="shared" si="2"/>
        <v>0</v>
      </c>
      <c r="O13" s="85" t="str">
        <f t="shared" ref="O13:O17" si="10">IF(L13="","",IFERROR(ABS(N13/M13),""))</f>
        <v/>
      </c>
      <c r="P13" s="75"/>
      <c r="Q13" s="67"/>
      <c r="R13" s="75"/>
      <c r="S13" s="25"/>
      <c r="T13" s="83">
        <f>IF('Budget (CLSP + Projects)'!$I$4&lt;7,'Budget (CLSP + Projects)'!I15,'Budget (CLSP + Projects)'!I15*(6/'Budget (CLSP + Projects)'!$I$4))</f>
        <v>0</v>
      </c>
      <c r="U13" s="84">
        <f t="shared" ref="U13:U17" si="11">T13-S13</f>
        <v>0</v>
      </c>
      <c r="V13" s="85" t="str">
        <f t="shared" ref="V13:V17" si="12">IF(S13="","",IFERROR(ABS(U13/T13),""))</f>
        <v/>
      </c>
      <c r="W13" s="75"/>
      <c r="X13" s="67"/>
      <c r="Y13" s="75"/>
      <c r="Z13" s="25"/>
      <c r="AA13" s="83">
        <f>IF('Budget (CLSP + Projects)'!$K$477,'Budget (CLSP + Projects)'!K15,'Budget (CLSP + Projects)'!K15*(6/'Budget (CLSP + Projects)'!$K$4))</f>
        <v>0</v>
      </c>
      <c r="AB13" s="84">
        <f t="shared" si="3"/>
        <v>0</v>
      </c>
      <c r="AC13" s="85" t="str">
        <f t="shared" ref="AC13:AC17" si="13">IF(Z13="","",IFERROR(ABS(AB13/AA13),""))</f>
        <v/>
      </c>
      <c r="AD13" s="75"/>
      <c r="AE13" s="67"/>
      <c r="AF13" s="75"/>
      <c r="AG13" s="25"/>
      <c r="AH13" s="83">
        <f>IF('Budget (CLSP + Projects)'!$M$4&lt;7,'Budget (CLSP + Projects)'!M15,'Budget (CLSP + Projects)'!M15*(6/'Budget (CLSP + Projects)'!$M$4))</f>
        <v>0</v>
      </c>
      <c r="AI13" s="84">
        <f t="shared" si="4"/>
        <v>0</v>
      </c>
      <c r="AJ13" s="85" t="str">
        <f t="shared" ref="AJ13:AJ17" si="14">IF(AG13="","",IFERROR(ABS(AI13/AH13),""))</f>
        <v/>
      </c>
      <c r="AK13" s="75"/>
      <c r="AL13" s="67"/>
      <c r="AM13" s="8" t="s">
        <v>40</v>
      </c>
      <c r="AN13" s="75"/>
      <c r="AO13" s="28">
        <f t="shared" si="5"/>
        <v>0</v>
      </c>
      <c r="AP13" s="84">
        <f t="shared" si="6"/>
        <v>0</v>
      </c>
      <c r="AQ13" s="84">
        <f t="shared" si="7"/>
        <v>0</v>
      </c>
      <c r="AR13" s="85" t="str">
        <f t="shared" ref="AR13:AR17" si="15">IF(AO13="","",IFERROR(ABS(AQ13/AP13),""))</f>
        <v/>
      </c>
      <c r="AS13" s="75"/>
    </row>
    <row r="14" spans="1:45">
      <c r="A14" s="5"/>
      <c r="B14" s="204"/>
      <c r="C14" s="8" t="s">
        <v>41</v>
      </c>
      <c r="D14" s="8"/>
      <c r="E14" s="25"/>
      <c r="F14" s="83">
        <f>'Budget (CLSP + Projects)'!E16/2</f>
        <v>0</v>
      </c>
      <c r="G14" s="84">
        <f t="shared" si="8"/>
        <v>0</v>
      </c>
      <c r="H14" s="85" t="str">
        <f t="shared" si="9"/>
        <v/>
      </c>
      <c r="I14" s="72"/>
      <c r="J14" s="67"/>
      <c r="K14" s="75"/>
      <c r="L14" s="25">
        <v>0</v>
      </c>
      <c r="M14" s="83">
        <f>'Budget (CLSP + Projects)'!G16/2</f>
        <v>0</v>
      </c>
      <c r="N14" s="84">
        <f t="shared" si="2"/>
        <v>0</v>
      </c>
      <c r="O14" s="85" t="str">
        <f t="shared" si="10"/>
        <v/>
      </c>
      <c r="P14" s="75"/>
      <c r="Q14" s="67"/>
      <c r="R14" s="75"/>
      <c r="S14" s="25"/>
      <c r="T14" s="83">
        <f>IF('Budget (CLSP + Projects)'!$I$4&lt;7,'Budget (CLSP + Projects)'!I16,'Budget (CLSP + Projects)'!I16*(6/'Budget (CLSP + Projects)'!$I$4))</f>
        <v>0</v>
      </c>
      <c r="U14" s="84">
        <f t="shared" si="11"/>
        <v>0</v>
      </c>
      <c r="V14" s="85" t="str">
        <f t="shared" si="12"/>
        <v/>
      </c>
      <c r="W14" s="75"/>
      <c r="X14" s="67"/>
      <c r="Y14" s="75"/>
      <c r="Z14" s="25"/>
      <c r="AA14" s="83">
        <f>IF('Budget (CLSP + Projects)'!$K$477,'Budget (CLSP + Projects)'!K16,'Budget (CLSP + Projects)'!K16*(6/'Budget (CLSP + Projects)'!$K$4))</f>
        <v>0</v>
      </c>
      <c r="AB14" s="84">
        <f t="shared" si="3"/>
        <v>0</v>
      </c>
      <c r="AC14" s="85" t="str">
        <f t="shared" si="13"/>
        <v/>
      </c>
      <c r="AD14" s="75"/>
      <c r="AE14" s="67"/>
      <c r="AF14" s="75"/>
      <c r="AG14" s="25"/>
      <c r="AH14" s="83">
        <f>IF('Budget (CLSP + Projects)'!$M$4&lt;7,'Budget (CLSP + Projects)'!M16,'Budget (CLSP + Projects)'!M16*(6/'Budget (CLSP + Projects)'!$M$4))</f>
        <v>0</v>
      </c>
      <c r="AI14" s="84">
        <f t="shared" si="4"/>
        <v>0</v>
      </c>
      <c r="AJ14" s="85" t="str">
        <f t="shared" si="14"/>
        <v/>
      </c>
      <c r="AK14" s="75"/>
      <c r="AL14" s="67"/>
      <c r="AM14" s="8" t="s">
        <v>41</v>
      </c>
      <c r="AN14" s="75"/>
      <c r="AO14" s="28">
        <f t="shared" si="5"/>
        <v>0</v>
      </c>
      <c r="AP14" s="84">
        <f t="shared" si="6"/>
        <v>0</v>
      </c>
      <c r="AQ14" s="84">
        <f t="shared" si="7"/>
        <v>0</v>
      </c>
      <c r="AR14" s="85" t="str">
        <f t="shared" si="15"/>
        <v/>
      </c>
      <c r="AS14" s="75"/>
    </row>
    <row r="15" spans="1:45">
      <c r="A15" s="5"/>
      <c r="B15" s="204"/>
      <c r="C15" s="8" t="s">
        <v>42</v>
      </c>
      <c r="D15" s="8"/>
      <c r="E15" s="25"/>
      <c r="F15" s="83">
        <f>'Budget (CLSP + Projects)'!E17/2</f>
        <v>0</v>
      </c>
      <c r="G15" s="84">
        <f t="shared" si="8"/>
        <v>0</v>
      </c>
      <c r="H15" s="85" t="str">
        <f t="shared" si="9"/>
        <v/>
      </c>
      <c r="I15" s="72"/>
      <c r="J15" s="67"/>
      <c r="K15" s="75"/>
      <c r="L15" s="25">
        <v>0</v>
      </c>
      <c r="M15" s="83">
        <f>'Budget (CLSP + Projects)'!G17/2</f>
        <v>0</v>
      </c>
      <c r="N15" s="84">
        <f t="shared" si="2"/>
        <v>0</v>
      </c>
      <c r="O15" s="85" t="str">
        <f t="shared" si="10"/>
        <v/>
      </c>
      <c r="P15" s="75"/>
      <c r="Q15" s="67"/>
      <c r="R15" s="75"/>
      <c r="S15" s="25"/>
      <c r="T15" s="83">
        <f>IF('Budget (CLSP + Projects)'!$I$4&lt;7,'Budget (CLSP + Projects)'!I17,'Budget (CLSP + Projects)'!I17*(6/'Budget (CLSP + Projects)'!$I$4))</f>
        <v>0</v>
      </c>
      <c r="U15" s="84">
        <f t="shared" si="11"/>
        <v>0</v>
      </c>
      <c r="V15" s="85" t="str">
        <f t="shared" si="12"/>
        <v/>
      </c>
      <c r="W15" s="75"/>
      <c r="X15" s="67"/>
      <c r="Y15" s="75"/>
      <c r="Z15" s="25"/>
      <c r="AA15" s="83">
        <f>IF('Budget (CLSP + Projects)'!$K$477,'Budget (CLSP + Projects)'!K17,'Budget (CLSP + Projects)'!K17*(6/'Budget (CLSP + Projects)'!$K$4))</f>
        <v>0</v>
      </c>
      <c r="AB15" s="84">
        <f t="shared" si="3"/>
        <v>0</v>
      </c>
      <c r="AC15" s="85" t="str">
        <f t="shared" si="13"/>
        <v/>
      </c>
      <c r="AD15" s="75"/>
      <c r="AE15" s="67"/>
      <c r="AF15" s="75"/>
      <c r="AG15" s="25"/>
      <c r="AH15" s="83">
        <f>IF('Budget (CLSP + Projects)'!$M$4&lt;7,'Budget (CLSP + Projects)'!M17,'Budget (CLSP + Projects)'!M17*(6/'Budget (CLSP + Projects)'!$M$4))</f>
        <v>0</v>
      </c>
      <c r="AI15" s="84">
        <f t="shared" si="4"/>
        <v>0</v>
      </c>
      <c r="AJ15" s="85" t="str">
        <f t="shared" si="14"/>
        <v/>
      </c>
      <c r="AK15" s="75"/>
      <c r="AL15" s="67"/>
      <c r="AM15" s="8" t="s">
        <v>42</v>
      </c>
      <c r="AN15" s="75"/>
      <c r="AO15" s="28">
        <f t="shared" si="5"/>
        <v>0</v>
      </c>
      <c r="AP15" s="84">
        <f t="shared" si="6"/>
        <v>0</v>
      </c>
      <c r="AQ15" s="84">
        <f t="shared" si="7"/>
        <v>0</v>
      </c>
      <c r="AR15" s="85" t="str">
        <f t="shared" si="15"/>
        <v/>
      </c>
      <c r="AS15" s="75"/>
    </row>
    <row r="16" spans="1:45">
      <c r="A16" s="5"/>
      <c r="B16" s="204"/>
      <c r="C16" s="8" t="s">
        <v>43</v>
      </c>
      <c r="D16" s="8"/>
      <c r="E16" s="25"/>
      <c r="F16" s="83">
        <f>'Budget (CLSP + Projects)'!E18/2</f>
        <v>0</v>
      </c>
      <c r="G16" s="84">
        <f t="shared" si="8"/>
        <v>0</v>
      </c>
      <c r="H16" s="85" t="str">
        <f t="shared" si="9"/>
        <v/>
      </c>
      <c r="I16" s="72"/>
      <c r="J16" s="67"/>
      <c r="K16" s="75"/>
      <c r="L16" s="25">
        <v>0</v>
      </c>
      <c r="M16" s="83">
        <f>'Budget (CLSP + Projects)'!G18/2</f>
        <v>0</v>
      </c>
      <c r="N16" s="84">
        <f t="shared" si="2"/>
        <v>0</v>
      </c>
      <c r="O16" s="85" t="str">
        <f t="shared" si="10"/>
        <v/>
      </c>
      <c r="P16" s="75"/>
      <c r="Q16" s="67"/>
      <c r="R16" s="75"/>
      <c r="S16" s="25"/>
      <c r="T16" s="83">
        <f>IF('Budget (CLSP + Projects)'!$I$4&lt;7,'Budget (CLSP + Projects)'!I18,'Budget (CLSP + Projects)'!I18*(6/'Budget (CLSP + Projects)'!$I$4))</f>
        <v>0</v>
      </c>
      <c r="U16" s="84">
        <f t="shared" si="11"/>
        <v>0</v>
      </c>
      <c r="V16" s="85" t="str">
        <f t="shared" si="12"/>
        <v/>
      </c>
      <c r="W16" s="75"/>
      <c r="X16" s="67"/>
      <c r="Y16" s="75"/>
      <c r="Z16" s="25"/>
      <c r="AA16" s="83">
        <f>IF('Budget (CLSP + Projects)'!$K$477,'Budget (CLSP + Projects)'!K18,'Budget (CLSP + Projects)'!K18*(6/'Budget (CLSP + Projects)'!$K$4))</f>
        <v>0</v>
      </c>
      <c r="AB16" s="84">
        <f t="shared" si="3"/>
        <v>0</v>
      </c>
      <c r="AC16" s="85" t="str">
        <f t="shared" si="13"/>
        <v/>
      </c>
      <c r="AD16" s="75"/>
      <c r="AE16" s="67"/>
      <c r="AF16" s="75"/>
      <c r="AG16" s="25"/>
      <c r="AH16" s="83">
        <f>IF('Budget (CLSP + Projects)'!$M$4&lt;7,'Budget (CLSP + Projects)'!M18,'Budget (CLSP + Projects)'!M18*(6/'Budget (CLSP + Projects)'!$M$4))</f>
        <v>0</v>
      </c>
      <c r="AI16" s="84">
        <f t="shared" si="4"/>
        <v>0</v>
      </c>
      <c r="AJ16" s="85" t="str">
        <f t="shared" si="14"/>
        <v/>
      </c>
      <c r="AK16" s="75"/>
      <c r="AL16" s="67"/>
      <c r="AM16" s="8" t="s">
        <v>43</v>
      </c>
      <c r="AN16" s="75"/>
      <c r="AO16" s="28">
        <f t="shared" si="5"/>
        <v>0</v>
      </c>
      <c r="AP16" s="84">
        <f t="shared" si="6"/>
        <v>0</v>
      </c>
      <c r="AQ16" s="84">
        <f t="shared" si="7"/>
        <v>0</v>
      </c>
      <c r="AR16" s="85" t="str">
        <f t="shared" si="15"/>
        <v/>
      </c>
      <c r="AS16" s="75"/>
    </row>
    <row r="17" spans="1:45">
      <c r="A17" s="5"/>
      <c r="B17" s="204"/>
      <c r="C17" s="8" t="s">
        <v>44</v>
      </c>
      <c r="D17" s="8"/>
      <c r="E17" s="25"/>
      <c r="F17" s="83">
        <f>'Budget (CLSP + Projects)'!E19/2</f>
        <v>0</v>
      </c>
      <c r="G17" s="84">
        <f t="shared" si="8"/>
        <v>0</v>
      </c>
      <c r="H17" s="85" t="str">
        <f t="shared" si="9"/>
        <v/>
      </c>
      <c r="I17" s="72"/>
      <c r="J17" s="67"/>
      <c r="K17" s="75"/>
      <c r="L17" s="25">
        <v>0</v>
      </c>
      <c r="M17" s="83">
        <f>'Budget (CLSP + Projects)'!G19/2</f>
        <v>0</v>
      </c>
      <c r="N17" s="84">
        <f t="shared" si="2"/>
        <v>0</v>
      </c>
      <c r="O17" s="85" t="str">
        <f t="shared" si="10"/>
        <v/>
      </c>
      <c r="P17" s="75"/>
      <c r="Q17" s="67"/>
      <c r="R17" s="75"/>
      <c r="S17" s="25"/>
      <c r="T17" s="83">
        <f>IF('Budget (CLSP + Projects)'!$I$4&lt;7,'Budget (CLSP + Projects)'!I19,'Budget (CLSP + Projects)'!I19*(6/'Budget (CLSP + Projects)'!$I$4))</f>
        <v>0</v>
      </c>
      <c r="U17" s="84">
        <f t="shared" si="11"/>
        <v>0</v>
      </c>
      <c r="V17" s="85" t="str">
        <f t="shared" si="12"/>
        <v/>
      </c>
      <c r="W17" s="75"/>
      <c r="X17" s="67"/>
      <c r="Y17" s="75"/>
      <c r="Z17" s="25"/>
      <c r="AA17" s="83">
        <f>IF('Budget (CLSP + Projects)'!$K$477,'Budget (CLSP + Projects)'!K19,'Budget (CLSP + Projects)'!K19*(6/'Budget (CLSP + Projects)'!$K$4))</f>
        <v>0</v>
      </c>
      <c r="AB17" s="84">
        <f t="shared" si="3"/>
        <v>0</v>
      </c>
      <c r="AC17" s="85" t="str">
        <f t="shared" si="13"/>
        <v/>
      </c>
      <c r="AD17" s="75"/>
      <c r="AE17" s="67"/>
      <c r="AF17" s="75"/>
      <c r="AG17" s="25"/>
      <c r="AH17" s="83">
        <f>IF('Budget (CLSP + Projects)'!$M$4&lt;7,'Budget (CLSP + Projects)'!M19,'Budget (CLSP + Projects)'!M19*(6/'Budget (CLSP + Projects)'!$M$4))</f>
        <v>0</v>
      </c>
      <c r="AI17" s="84">
        <f t="shared" si="4"/>
        <v>0</v>
      </c>
      <c r="AJ17" s="85" t="str">
        <f t="shared" si="14"/>
        <v/>
      </c>
      <c r="AK17" s="75"/>
      <c r="AL17" s="67"/>
      <c r="AM17" s="8" t="s">
        <v>44</v>
      </c>
      <c r="AN17" s="75"/>
      <c r="AO17" s="28">
        <f t="shared" si="5"/>
        <v>0</v>
      </c>
      <c r="AP17" s="84">
        <f t="shared" si="6"/>
        <v>0</v>
      </c>
      <c r="AQ17" s="84">
        <f t="shared" si="7"/>
        <v>0</v>
      </c>
      <c r="AR17" s="85" t="str">
        <f t="shared" si="15"/>
        <v/>
      </c>
      <c r="AS17" s="75"/>
    </row>
    <row r="18" spans="1:45">
      <c r="A18" s="5"/>
      <c r="B18" s="204"/>
      <c r="C18" s="8"/>
      <c r="D18" s="8"/>
      <c r="E18" s="5"/>
      <c r="F18" s="10"/>
      <c r="G18" s="5"/>
      <c r="H18" s="61"/>
      <c r="I18" s="72"/>
      <c r="J18" s="67"/>
      <c r="K18" s="75"/>
      <c r="L18" s="5"/>
      <c r="M18" s="83">
        <f>'Budget (CLSP + Projects)'!G20/2</f>
        <v>0</v>
      </c>
      <c r="N18" s="5"/>
      <c r="O18" s="61"/>
      <c r="P18" s="75"/>
      <c r="Q18" s="67"/>
      <c r="R18" s="75"/>
      <c r="S18" s="5"/>
      <c r="T18" s="10"/>
      <c r="U18" s="5"/>
      <c r="V18" s="61"/>
      <c r="W18" s="75"/>
      <c r="X18" s="67"/>
      <c r="Y18" s="75"/>
      <c r="Z18" s="5"/>
      <c r="AA18" s="10"/>
      <c r="AB18" s="5"/>
      <c r="AC18" s="61"/>
      <c r="AD18" s="75"/>
      <c r="AE18" s="67"/>
      <c r="AF18" s="75"/>
      <c r="AG18" s="5"/>
      <c r="AH18" s="10"/>
      <c r="AI18" s="5"/>
      <c r="AJ18" s="61"/>
      <c r="AK18" s="75"/>
      <c r="AL18" s="67"/>
      <c r="AM18" s="8"/>
      <c r="AN18" s="75"/>
      <c r="AO18" s="5"/>
      <c r="AP18" s="10"/>
      <c r="AQ18" s="5"/>
      <c r="AR18" s="61"/>
      <c r="AS18" s="75"/>
    </row>
    <row r="19" spans="1:45">
      <c r="A19" s="5"/>
      <c r="B19" s="204"/>
      <c r="C19" s="106" t="str">
        <f xml:space="preserve"> CONCATENATE("Total half-year CLSP income in ",'Report Details'!C5)</f>
        <v>Total half-year CLSP income in 2019-20</v>
      </c>
      <c r="D19" s="8"/>
      <c r="E19" s="28">
        <f>SUM(E12:E17)+((E8+E9))</f>
        <v>0</v>
      </c>
      <c r="F19" s="107">
        <f>'Budget (CLSP + Projects)'!E21/2</f>
        <v>0</v>
      </c>
      <c r="G19" s="84">
        <f t="shared" ref="G19" si="16">F19-E19</f>
        <v>0</v>
      </c>
      <c r="H19" s="85" t="str">
        <f t="shared" ref="H19" si="17">IF(E19="","",IFERROR(ABS(G19/F19),""))</f>
        <v/>
      </c>
      <c r="I19" s="72"/>
      <c r="J19" s="67"/>
      <c r="K19" s="75"/>
      <c r="L19" s="28">
        <f>SUM(L12:L17)+((L8+L9))</f>
        <v>0</v>
      </c>
      <c r="M19" s="107">
        <f>'Budget (CLSP + Projects)'!N21/2</f>
        <v>0</v>
      </c>
      <c r="N19" s="84">
        <f t="shared" ref="N19" si="18">M19-L19</f>
        <v>0</v>
      </c>
      <c r="O19" s="85" t="str">
        <f t="shared" ref="O19" si="19">IF(L19="","",IFERROR(ABS(N19/M19),""))</f>
        <v/>
      </c>
      <c r="P19" s="75"/>
      <c r="Q19" s="67"/>
      <c r="R19" s="75"/>
      <c r="S19" s="28">
        <f>SUM(S12:S17)+((S8+S9))</f>
        <v>0</v>
      </c>
      <c r="T19" s="107">
        <f>IF('Budget (CLSP + Projects)'!$I$4&lt;6,'Budget (CLSP + Projects)'!I19,'Budget (CLSP + Projects)'!I19*(6/'Budget (CLSP + Projects)'!$I$4))</f>
        <v>0</v>
      </c>
      <c r="U19" s="84">
        <f t="shared" ref="U19" si="20">T19-S19</f>
        <v>0</v>
      </c>
      <c r="V19" s="85" t="str">
        <f t="shared" ref="V19" si="21">IF(S19="","",IFERROR(ABS(U19/T19),""))</f>
        <v/>
      </c>
      <c r="W19" s="75"/>
      <c r="X19" s="67"/>
      <c r="Y19" s="75"/>
      <c r="Z19" s="28">
        <f>SUM(Z12:Z17)+((Z8+Z9))</f>
        <v>0</v>
      </c>
      <c r="AA19" s="107">
        <f>IF('Budget (CLSP + Projects)'!$K$4&lt;6,'Budget (CLSP + Projects)'!K19,'Budget (CLSP + Projects)'!K19*(6/'Budget (CLSP + Projects)'!$K$4))</f>
        <v>0</v>
      </c>
      <c r="AB19" s="84">
        <f t="shared" ref="AB19" si="22">AA19-Z19</f>
        <v>0</v>
      </c>
      <c r="AC19" s="85" t="str">
        <f t="shared" ref="AC19" si="23">IF(Z19="","",IFERROR(ABS(AB19/AA19),""))</f>
        <v/>
      </c>
      <c r="AD19" s="75"/>
      <c r="AE19" s="67"/>
      <c r="AF19" s="75"/>
      <c r="AG19" s="28">
        <f>SUM(AG12:AG17)+((AG8+AG9))</f>
        <v>0</v>
      </c>
      <c r="AH19" s="107">
        <f>IF('Budget (CLSP + Projects)'!$M$4&lt;6,'Budget (CLSP + Projects)'!M19,'Budget (CLSP + Projects)'!M19*(6/'Budget (CLSP + Projects)'!$M$4))</f>
        <v>0</v>
      </c>
      <c r="AI19" s="84">
        <f t="shared" ref="AI19" si="24">AH19-AG19</f>
        <v>0</v>
      </c>
      <c r="AJ19" s="85" t="str">
        <f t="shared" ref="AJ19" si="25">IF(AG19="","",IFERROR(ABS(AI19/AH19),""))</f>
        <v/>
      </c>
      <c r="AK19" s="75"/>
      <c r="AL19" s="67"/>
      <c r="AM19" s="96" t="str">
        <f xml:space="preserve"> CONCATENATE("Total half-year CLSP income in ",'Report Details'!C5)</f>
        <v>Total half-year CLSP income in 2019-20</v>
      </c>
      <c r="AN19" s="75"/>
      <c r="AO19" s="28">
        <f t="shared" ref="AO19" si="26">E19+L19+S19+Z19+AG19</f>
        <v>0</v>
      </c>
      <c r="AP19" s="28">
        <f t="shared" ref="AP19" si="27">F19+M19+T19+AA19+AH19</f>
        <v>0</v>
      </c>
      <c r="AQ19" s="84">
        <f t="shared" ref="AQ19" si="28">AP19-AO19</f>
        <v>0</v>
      </c>
      <c r="AR19" s="85" t="str">
        <f t="shared" ref="AR19" si="29">IF(AO19="","",IFERROR(ABS(AQ19/AP19),""))</f>
        <v/>
      </c>
      <c r="AS19" s="75"/>
    </row>
    <row r="20" spans="1:45">
      <c r="A20" s="5"/>
      <c r="B20" s="204"/>
      <c r="C20" s="12"/>
      <c r="D20" s="8"/>
      <c r="E20" s="5"/>
      <c r="F20" s="10"/>
      <c r="G20" s="5"/>
      <c r="H20" s="61"/>
      <c r="I20" s="61"/>
      <c r="J20" s="71"/>
      <c r="K20" s="75"/>
      <c r="L20" s="5"/>
      <c r="M20" s="5"/>
      <c r="N20" s="5"/>
      <c r="O20" s="61"/>
      <c r="P20" s="75"/>
      <c r="Q20" s="71"/>
      <c r="R20" s="75"/>
      <c r="S20" s="5"/>
      <c r="T20" s="5"/>
      <c r="U20" s="5"/>
      <c r="V20" s="61"/>
      <c r="W20" s="75"/>
      <c r="X20" s="71"/>
      <c r="Y20" s="75"/>
      <c r="Z20" s="5"/>
      <c r="AA20" s="5"/>
      <c r="AB20" s="5"/>
      <c r="AC20" s="61"/>
      <c r="AD20" s="75"/>
      <c r="AE20" s="71"/>
      <c r="AF20" s="75"/>
      <c r="AG20" s="5"/>
      <c r="AH20" s="5"/>
      <c r="AI20" s="5"/>
      <c r="AJ20" s="61"/>
      <c r="AK20" s="75"/>
      <c r="AL20" s="71"/>
      <c r="AM20" s="12"/>
      <c r="AN20" s="75"/>
      <c r="AO20" s="5"/>
      <c r="AP20" s="5"/>
      <c r="AQ20" s="5"/>
      <c r="AR20" s="61"/>
      <c r="AS20" s="75"/>
    </row>
    <row r="21" spans="1:45">
      <c r="A21" s="5"/>
      <c r="B21" s="190"/>
      <c r="C21" s="29" t="s">
        <v>86</v>
      </c>
      <c r="D21" s="8"/>
      <c r="E21" s="28">
        <f>E19+E5</f>
        <v>0</v>
      </c>
      <c r="F21" s="107">
        <f>'Budget (CLSP + Projects)'!E23/2</f>
        <v>0</v>
      </c>
      <c r="G21" s="84">
        <f t="shared" ref="G21" si="30">F21-E21</f>
        <v>0</v>
      </c>
      <c r="H21" s="85" t="str">
        <f t="shared" ref="H21" si="31">IF(E21="","",IFERROR(ABS(G21/F21),""))</f>
        <v/>
      </c>
      <c r="I21" s="61"/>
      <c r="J21" s="71"/>
      <c r="K21" s="75"/>
      <c r="L21" s="28">
        <f>L19+L5</f>
        <v>0</v>
      </c>
      <c r="M21" s="107">
        <f>'Budget (CLSP + Projects)'!N23/2</f>
        <v>0</v>
      </c>
      <c r="N21" s="84">
        <f t="shared" ref="N21" si="32">M21-L21</f>
        <v>0</v>
      </c>
      <c r="O21" s="85" t="str">
        <f t="shared" ref="O21" si="33">IF(L21="","",IFERROR(ABS(N21/M21),""))</f>
        <v/>
      </c>
      <c r="P21" s="75"/>
      <c r="Q21" s="71"/>
      <c r="R21" s="75"/>
      <c r="S21" s="28">
        <f>S19+S5</f>
        <v>0</v>
      </c>
      <c r="T21" s="28">
        <f>T19+T5</f>
        <v>0</v>
      </c>
      <c r="U21" s="84">
        <f t="shared" ref="U21" si="34">T21-S21</f>
        <v>0</v>
      </c>
      <c r="V21" s="85" t="str">
        <f t="shared" ref="V21" si="35">IF(S21="","",IFERROR(ABS(U21/T21),""))</f>
        <v/>
      </c>
      <c r="W21" s="75"/>
      <c r="X21" s="71"/>
      <c r="Y21" s="75"/>
      <c r="Z21" s="28">
        <f>Z19+Z5</f>
        <v>0</v>
      </c>
      <c r="AA21" s="28">
        <f>AA19+AA5</f>
        <v>0</v>
      </c>
      <c r="AB21" s="84">
        <f t="shared" ref="AB21" si="36">AA21-Z21</f>
        <v>0</v>
      </c>
      <c r="AC21" s="85" t="str">
        <f t="shared" ref="AC21" si="37">IF(Z21="","",IFERROR(ABS(AB21/AA21),""))</f>
        <v/>
      </c>
      <c r="AD21" s="75"/>
      <c r="AE21" s="71"/>
      <c r="AF21" s="75"/>
      <c r="AG21" s="28">
        <f>AG19+AG5</f>
        <v>0</v>
      </c>
      <c r="AH21" s="28">
        <f>AH19+AH5</f>
        <v>0</v>
      </c>
      <c r="AI21" s="84">
        <f t="shared" ref="AI21" si="38">AH21-AG21</f>
        <v>0</v>
      </c>
      <c r="AJ21" s="85" t="str">
        <f t="shared" ref="AJ21" si="39">IF(AG21="","",IFERROR(ABS(AI21/AH21),""))</f>
        <v/>
      </c>
      <c r="AK21" s="75"/>
      <c r="AL21" s="71"/>
      <c r="AM21" s="29" t="str">
        <f>C21</f>
        <v>Total adjusted Surplus/Deficit</v>
      </c>
      <c r="AN21" s="75"/>
      <c r="AO21" s="28">
        <f t="shared" ref="AO21" si="40">E21+L21+S21+Z21+AG21</f>
        <v>0</v>
      </c>
      <c r="AP21" s="28">
        <f t="shared" ref="AP21" si="41">F21+M21+T21+AA21+AH21</f>
        <v>0</v>
      </c>
      <c r="AQ21" s="84">
        <f t="shared" ref="AQ21" si="42">AP21-AO21</f>
        <v>0</v>
      </c>
      <c r="AR21" s="85" t="str">
        <f t="shared" ref="AR21" si="43">IF(AO21="","",IFERROR(ABS(AQ21/AP21),""))</f>
        <v/>
      </c>
      <c r="AS21" s="75"/>
    </row>
    <row r="22" spans="1:45">
      <c r="A22" s="44"/>
      <c r="B22" s="44"/>
      <c r="C22" s="44"/>
      <c r="D22" s="44"/>
      <c r="E22" s="44"/>
      <c r="F22" s="98"/>
      <c r="G22" s="44"/>
      <c r="H22" s="62"/>
      <c r="I22" s="62"/>
      <c r="J22" s="82"/>
      <c r="K22" s="77"/>
      <c r="L22" s="44"/>
      <c r="M22" s="44"/>
      <c r="N22" s="44"/>
      <c r="O22" s="62"/>
      <c r="P22" s="77"/>
      <c r="Q22" s="82"/>
      <c r="R22" s="77"/>
      <c r="S22" s="44"/>
      <c r="T22" s="44"/>
      <c r="U22" s="44"/>
      <c r="V22" s="62"/>
      <c r="W22" s="77"/>
      <c r="X22" s="82"/>
      <c r="Y22" s="77"/>
      <c r="Z22" s="44"/>
      <c r="AA22" s="44"/>
      <c r="AB22" s="44"/>
      <c r="AC22" s="62"/>
      <c r="AD22" s="77"/>
      <c r="AE22" s="82"/>
      <c r="AF22" s="77"/>
      <c r="AG22" s="44"/>
      <c r="AH22" s="44"/>
      <c r="AI22" s="44"/>
      <c r="AJ22" s="62"/>
      <c r="AK22" s="77"/>
      <c r="AL22" s="82"/>
      <c r="AM22" s="44"/>
      <c r="AN22" s="77"/>
      <c r="AO22" s="44"/>
      <c r="AP22" s="44"/>
      <c r="AQ22" s="44"/>
      <c r="AR22" s="62"/>
      <c r="AS22" s="77"/>
    </row>
    <row r="23" spans="1:45">
      <c r="A23" s="42"/>
      <c r="B23" s="42"/>
      <c r="C23" s="42"/>
      <c r="D23" s="42"/>
      <c r="E23" s="42"/>
      <c r="F23" s="99"/>
      <c r="G23" s="42"/>
      <c r="H23" s="63"/>
      <c r="I23" s="63"/>
      <c r="J23" s="73"/>
      <c r="K23" s="74"/>
      <c r="L23" s="42"/>
      <c r="M23" s="42"/>
      <c r="N23" s="42"/>
      <c r="O23" s="63"/>
      <c r="P23" s="74"/>
      <c r="Q23" s="73"/>
      <c r="R23" s="74"/>
      <c r="S23" s="42"/>
      <c r="T23" s="42"/>
      <c r="U23" s="42"/>
      <c r="V23" s="63"/>
      <c r="W23" s="74"/>
      <c r="X23" s="73"/>
      <c r="Y23" s="74"/>
      <c r="Z23" s="42"/>
      <c r="AA23" s="42"/>
      <c r="AB23" s="42"/>
      <c r="AC23" s="63"/>
      <c r="AD23" s="74"/>
      <c r="AE23" s="73"/>
      <c r="AF23" s="74"/>
      <c r="AG23" s="42"/>
      <c r="AH23" s="42"/>
      <c r="AI23" s="42"/>
      <c r="AJ23" s="63"/>
      <c r="AK23" s="74"/>
      <c r="AL23" s="73"/>
      <c r="AM23" s="42"/>
      <c r="AN23" s="74"/>
      <c r="AO23" s="42"/>
      <c r="AP23" s="42"/>
      <c r="AQ23" s="42"/>
      <c r="AR23" s="63"/>
      <c r="AS23" s="74"/>
    </row>
    <row r="24" spans="1:45" ht="12.75" customHeight="1">
      <c r="A24" s="5"/>
      <c r="B24" s="203" t="s">
        <v>46</v>
      </c>
      <c r="C24" s="5"/>
      <c r="D24" s="5"/>
      <c r="E24" s="5"/>
      <c r="F24" s="10"/>
      <c r="G24" s="5"/>
      <c r="H24" s="61"/>
      <c r="I24" s="61"/>
      <c r="J24" s="71"/>
      <c r="K24" s="75"/>
      <c r="L24" s="5"/>
      <c r="M24" s="5"/>
      <c r="N24" s="5"/>
      <c r="O24" s="61"/>
      <c r="P24" s="75"/>
      <c r="Q24" s="71"/>
      <c r="R24" s="75"/>
      <c r="S24" s="5"/>
      <c r="T24" s="5"/>
      <c r="U24" s="5"/>
      <c r="V24" s="61"/>
      <c r="W24" s="75"/>
      <c r="X24" s="71"/>
      <c r="Y24" s="75"/>
      <c r="Z24" s="5"/>
      <c r="AA24" s="5"/>
      <c r="AB24" s="5"/>
      <c r="AC24" s="61"/>
      <c r="AD24" s="75"/>
      <c r="AE24" s="71"/>
      <c r="AF24" s="75"/>
      <c r="AG24" s="5"/>
      <c r="AH24" s="5"/>
      <c r="AI24" s="5"/>
      <c r="AJ24" s="61"/>
      <c r="AK24" s="75"/>
      <c r="AL24" s="71"/>
      <c r="AM24" s="5"/>
      <c r="AN24" s="75"/>
      <c r="AO24" s="5"/>
      <c r="AP24" s="5"/>
      <c r="AQ24" s="5"/>
      <c r="AR24" s="61"/>
      <c r="AS24" s="75"/>
    </row>
    <row r="25" spans="1:45">
      <c r="A25" s="5"/>
      <c r="B25" s="203"/>
      <c r="C25" s="8" t="s">
        <v>47</v>
      </c>
      <c r="D25" s="8"/>
      <c r="E25" s="25"/>
      <c r="F25" s="83">
        <f>'Budget (CLSP + Projects)'!E27/2</f>
        <v>0</v>
      </c>
      <c r="G25" s="84">
        <f>F25-E27</f>
        <v>0</v>
      </c>
      <c r="H25" s="85" t="str">
        <f>IF(E27="","",IFERROR(ABS(G25/F25),""))</f>
        <v/>
      </c>
      <c r="I25" s="72"/>
      <c r="J25" s="67"/>
      <c r="K25" s="75"/>
      <c r="L25" s="25"/>
      <c r="M25" s="83">
        <f>'Budget (CLSP + Projects)'!G27/2</f>
        <v>0</v>
      </c>
      <c r="N25" s="84">
        <f t="shared" ref="N25:N28" si="44">M25-L25</f>
        <v>0</v>
      </c>
      <c r="O25" s="85" t="str">
        <f t="shared" ref="O25:O28" si="45">IF(L25="","",IFERROR(ABS(N25/M25),""))</f>
        <v/>
      </c>
      <c r="P25" s="75"/>
      <c r="Q25" s="67"/>
      <c r="R25" s="75"/>
      <c r="S25" s="25"/>
      <c r="T25" s="83">
        <f>IF('Budget (CLSP + Projects)'!$I$4&lt;7,'Budget (CLSP + Projects)'!I27,'Budget (CLSP + Projects)'!I27*(6/'Budget (CLSP + Projects)'!$I$4))</f>
        <v>0</v>
      </c>
      <c r="U25" s="84">
        <f t="shared" ref="U25:U28" si="46">T25-S25</f>
        <v>0</v>
      </c>
      <c r="V25" s="85" t="str">
        <f t="shared" ref="V25:V28" si="47">IF(S25="","",IFERROR(ABS(U25/T25),""))</f>
        <v/>
      </c>
      <c r="W25" s="75"/>
      <c r="X25" s="67"/>
      <c r="Y25" s="75"/>
      <c r="Z25" s="25"/>
      <c r="AA25" s="83">
        <f>IF('Budget (CLSP + Projects)'!$K$477,'Budget (CLSP + Projects)'!K27,'Budget (CLSP + Projects)'!K27*(6/'Budget (CLSP + Projects)'!$K$4))</f>
        <v>0</v>
      </c>
      <c r="AB25" s="84">
        <f t="shared" ref="AB25:AB28" si="48">AA25-Z25</f>
        <v>0</v>
      </c>
      <c r="AC25" s="85" t="str">
        <f t="shared" ref="AC25:AC28" si="49">IF(Z25="","",IFERROR(ABS(AB25/AA25),""))</f>
        <v/>
      </c>
      <c r="AD25" s="75"/>
      <c r="AE25" s="67"/>
      <c r="AF25" s="75"/>
      <c r="AG25" s="25"/>
      <c r="AH25" s="83">
        <f>IF('Budget (CLSP + Projects)'!$M$4&lt;7,'Budget (CLSP + Projects)'!M27,'Budget (CLSP + Projects)'!M27*(6/'Budget (CLSP + Projects)'!$M$4))</f>
        <v>0</v>
      </c>
      <c r="AI25" s="84">
        <f t="shared" ref="AI25:AI28" si="50">AH25-AG25</f>
        <v>0</v>
      </c>
      <c r="AJ25" s="85" t="str">
        <f t="shared" ref="AJ25:AJ28" si="51">IF(AG25="","",IFERROR(ABS(AI25/AH25),""))</f>
        <v/>
      </c>
      <c r="AK25" s="75"/>
      <c r="AL25" s="67"/>
      <c r="AM25" s="8" t="s">
        <v>47</v>
      </c>
      <c r="AN25" s="75"/>
      <c r="AO25" s="28">
        <f>E25+L25+S25+Z25+AG25</f>
        <v>0</v>
      </c>
      <c r="AP25" s="84">
        <f>F25+M25+T25+AA25+AH25</f>
        <v>0</v>
      </c>
      <c r="AQ25" s="84">
        <f t="shared" ref="AQ25:AQ28" si="52">AP25-AO25</f>
        <v>0</v>
      </c>
      <c r="AR25" s="85" t="str">
        <f t="shared" ref="AR25:AR28" si="53">IF(AO25="","",IFERROR(ABS(AQ25/AP25),""))</f>
        <v/>
      </c>
      <c r="AS25" s="75"/>
    </row>
    <row r="26" spans="1:45">
      <c r="A26" s="5"/>
      <c r="B26" s="203"/>
      <c r="C26" s="8" t="s">
        <v>48</v>
      </c>
      <c r="D26" s="8"/>
      <c r="E26" s="25"/>
      <c r="F26" s="83">
        <f>'Budget (CLSP + Projects)'!E28/2</f>
        <v>0</v>
      </c>
      <c r="G26" s="84">
        <f t="shared" ref="G26:G28" si="54">F26-E26</f>
        <v>0</v>
      </c>
      <c r="H26" s="85" t="str">
        <f t="shared" ref="H26:H28" si="55">IF(E26="","",IFERROR(ABS(G26/F26),""))</f>
        <v/>
      </c>
      <c r="I26" s="72"/>
      <c r="J26" s="67"/>
      <c r="K26" s="75"/>
      <c r="L26" s="25"/>
      <c r="M26" s="83">
        <f>'Budget (CLSP + Projects)'!G28/2</f>
        <v>0</v>
      </c>
      <c r="N26" s="84">
        <f t="shared" si="44"/>
        <v>0</v>
      </c>
      <c r="O26" s="85" t="str">
        <f t="shared" si="45"/>
        <v/>
      </c>
      <c r="P26" s="75"/>
      <c r="Q26" s="67"/>
      <c r="R26" s="75"/>
      <c r="S26" s="25"/>
      <c r="T26" s="83">
        <f>IF('Budget (CLSP + Projects)'!$I$4&lt;7,'Budget (CLSP + Projects)'!I28,'Budget (CLSP + Projects)'!I28*(6/'Budget (CLSP + Projects)'!$I$4))</f>
        <v>0</v>
      </c>
      <c r="U26" s="84">
        <f t="shared" si="46"/>
        <v>0</v>
      </c>
      <c r="V26" s="85" t="str">
        <f t="shared" si="47"/>
        <v/>
      </c>
      <c r="W26" s="75"/>
      <c r="X26" s="67"/>
      <c r="Y26" s="75"/>
      <c r="Z26" s="25"/>
      <c r="AA26" s="83">
        <f>IF('Budget (CLSP + Projects)'!$K$477,'Budget (CLSP + Projects)'!K28,'Budget (CLSP + Projects)'!K28*(6/'Budget (CLSP + Projects)'!$K$4))</f>
        <v>0</v>
      </c>
      <c r="AB26" s="84">
        <f t="shared" si="48"/>
        <v>0</v>
      </c>
      <c r="AC26" s="85" t="str">
        <f t="shared" si="49"/>
        <v/>
      </c>
      <c r="AD26" s="75"/>
      <c r="AE26" s="67"/>
      <c r="AF26" s="75"/>
      <c r="AG26" s="25"/>
      <c r="AH26" s="83">
        <f>IF('Budget (CLSP + Projects)'!$M$4&lt;7,'Budget (CLSP + Projects)'!M28,'Budget (CLSP + Projects)'!M28*(6/'Budget (CLSP + Projects)'!$M$4))</f>
        <v>0</v>
      </c>
      <c r="AI26" s="84">
        <f t="shared" si="50"/>
        <v>0</v>
      </c>
      <c r="AJ26" s="85" t="str">
        <f t="shared" si="51"/>
        <v/>
      </c>
      <c r="AK26" s="75"/>
      <c r="AL26" s="67"/>
      <c r="AM26" s="8" t="s">
        <v>48</v>
      </c>
      <c r="AN26" s="75"/>
      <c r="AO26" s="28">
        <f>E26+L26+S26+Z26+AG26</f>
        <v>0</v>
      </c>
      <c r="AP26" s="84">
        <f t="shared" ref="AP26:AP28" si="56">F26+M26+T26+AA26+AH26</f>
        <v>0</v>
      </c>
      <c r="AQ26" s="84">
        <f t="shared" si="52"/>
        <v>0</v>
      </c>
      <c r="AR26" s="85" t="str">
        <f t="shared" si="53"/>
        <v/>
      </c>
      <c r="AS26" s="75"/>
    </row>
    <row r="27" spans="1:45">
      <c r="A27" s="5"/>
      <c r="B27" s="203"/>
      <c r="C27" s="8" t="s">
        <v>49</v>
      </c>
      <c r="D27" s="8"/>
      <c r="E27" s="25"/>
      <c r="F27" s="83">
        <f>'Budget (CLSP + Projects)'!E29/2</f>
        <v>0</v>
      </c>
      <c r="G27" s="84">
        <f t="shared" si="54"/>
        <v>0</v>
      </c>
      <c r="H27" s="85" t="str">
        <f t="shared" si="55"/>
        <v/>
      </c>
      <c r="I27" s="72"/>
      <c r="J27" s="67"/>
      <c r="K27" s="75"/>
      <c r="L27" s="25"/>
      <c r="M27" s="83">
        <f>'Budget (CLSP + Projects)'!G29/2</f>
        <v>0</v>
      </c>
      <c r="N27" s="84">
        <f t="shared" si="44"/>
        <v>0</v>
      </c>
      <c r="O27" s="85" t="str">
        <f t="shared" si="45"/>
        <v/>
      </c>
      <c r="P27" s="75"/>
      <c r="Q27" s="67"/>
      <c r="R27" s="75"/>
      <c r="S27" s="25"/>
      <c r="T27" s="83">
        <f>IF('Budget (CLSP + Projects)'!$I$4&lt;7,'Budget (CLSP + Projects)'!I29,'Budget (CLSP + Projects)'!I29*(6/'Budget (CLSP + Projects)'!$I$4))</f>
        <v>0</v>
      </c>
      <c r="U27" s="84">
        <f t="shared" si="46"/>
        <v>0</v>
      </c>
      <c r="V27" s="85" t="str">
        <f t="shared" si="47"/>
        <v/>
      </c>
      <c r="W27" s="75"/>
      <c r="X27" s="67"/>
      <c r="Y27" s="75"/>
      <c r="Z27" s="25"/>
      <c r="AA27" s="83">
        <f>IF('Budget (CLSP + Projects)'!$K$477,'Budget (CLSP + Projects)'!K29,'Budget (CLSP + Projects)'!K29*(6/'Budget (CLSP + Projects)'!$K$4))</f>
        <v>0</v>
      </c>
      <c r="AB27" s="84">
        <f t="shared" si="48"/>
        <v>0</v>
      </c>
      <c r="AC27" s="85" t="str">
        <f t="shared" si="49"/>
        <v/>
      </c>
      <c r="AD27" s="75"/>
      <c r="AE27" s="67"/>
      <c r="AF27" s="75"/>
      <c r="AG27" s="25"/>
      <c r="AH27" s="83">
        <f>IF('Budget (CLSP + Projects)'!$M$4&lt;7,'Budget (CLSP + Projects)'!M29,'Budget (CLSP + Projects)'!M29*(6/'Budget (CLSP + Projects)'!$M$4))</f>
        <v>0</v>
      </c>
      <c r="AI27" s="84">
        <f t="shared" si="50"/>
        <v>0</v>
      </c>
      <c r="AJ27" s="85" t="str">
        <f t="shared" si="51"/>
        <v/>
      </c>
      <c r="AK27" s="75"/>
      <c r="AL27" s="67"/>
      <c r="AM27" s="8" t="s">
        <v>49</v>
      </c>
      <c r="AN27" s="75"/>
      <c r="AO27" s="28">
        <f>E27+L27+S27+Z27+AG27</f>
        <v>0</v>
      </c>
      <c r="AP27" s="84">
        <f t="shared" si="56"/>
        <v>0</v>
      </c>
      <c r="AQ27" s="84">
        <f t="shared" si="52"/>
        <v>0</v>
      </c>
      <c r="AR27" s="85" t="str">
        <f t="shared" si="53"/>
        <v/>
      </c>
      <c r="AS27" s="75"/>
    </row>
    <row r="28" spans="1:45">
      <c r="A28" s="5"/>
      <c r="B28" s="203"/>
      <c r="C28" s="100" t="s">
        <v>87</v>
      </c>
      <c r="D28" s="34"/>
      <c r="E28" s="30">
        <f>SUM(E25:E27)</f>
        <v>0</v>
      </c>
      <c r="F28" s="30">
        <f>SUM(F25:F27)</f>
        <v>0</v>
      </c>
      <c r="G28" s="84">
        <f t="shared" si="54"/>
        <v>0</v>
      </c>
      <c r="H28" s="85" t="str">
        <f t="shared" si="55"/>
        <v/>
      </c>
      <c r="I28" s="72"/>
      <c r="J28" s="67"/>
      <c r="K28" s="75"/>
      <c r="L28" s="30">
        <f>SUM(L25:L27)</f>
        <v>0</v>
      </c>
      <c r="M28" s="30">
        <f>SUM(M25:M27)</f>
        <v>0</v>
      </c>
      <c r="N28" s="84">
        <f t="shared" si="44"/>
        <v>0</v>
      </c>
      <c r="O28" s="85" t="str">
        <f t="shared" si="45"/>
        <v/>
      </c>
      <c r="P28" s="75"/>
      <c r="Q28" s="67"/>
      <c r="R28" s="75"/>
      <c r="S28" s="30">
        <f>SUM(S25:S27)</f>
        <v>0</v>
      </c>
      <c r="T28" s="107">
        <f>IF('Budget (CLSP + Projects)'!$I$4&lt;6,'Budget (CLSP + Projects)'!I28,'Budget (CLSP + Projects)'!I28*(6/'Budget (CLSP + Projects)'!$I$4))</f>
        <v>0</v>
      </c>
      <c r="U28" s="84">
        <f t="shared" si="46"/>
        <v>0</v>
      </c>
      <c r="V28" s="85" t="str">
        <f t="shared" si="47"/>
        <v/>
      </c>
      <c r="W28" s="75"/>
      <c r="X28" s="67"/>
      <c r="Y28" s="75"/>
      <c r="Z28" s="30">
        <f>SUM(Z25:Z27)</f>
        <v>0</v>
      </c>
      <c r="AA28" s="107">
        <f>IF('Budget (CLSP + Projects)'!$K$4&lt;6,'Budget (CLSP + Projects)'!K28,'Budget (CLSP + Projects)'!K28*(6/'Budget (CLSP + Projects)'!$K$4))</f>
        <v>0</v>
      </c>
      <c r="AB28" s="84">
        <f t="shared" si="48"/>
        <v>0</v>
      </c>
      <c r="AC28" s="85" t="str">
        <f t="shared" si="49"/>
        <v/>
      </c>
      <c r="AD28" s="75"/>
      <c r="AE28" s="67"/>
      <c r="AF28" s="75"/>
      <c r="AG28" s="30">
        <f>SUM(AG25:AG27)</f>
        <v>0</v>
      </c>
      <c r="AH28" s="107">
        <f>IF('Budget (CLSP + Projects)'!$M$4&lt;6,'Budget (CLSP + Projects)'!M28,'Budget (CLSP + Projects)'!M28*(6/'Budget (CLSP + Projects)'!$M$4))</f>
        <v>0</v>
      </c>
      <c r="AI28" s="84">
        <f t="shared" si="50"/>
        <v>0</v>
      </c>
      <c r="AJ28" s="85" t="str">
        <f t="shared" si="51"/>
        <v/>
      </c>
      <c r="AK28" s="75"/>
      <c r="AL28" s="67"/>
      <c r="AM28" s="34" t="s">
        <v>87</v>
      </c>
      <c r="AN28" s="75"/>
      <c r="AO28" s="28">
        <f>E28+L28+S28+Z28+AG28</f>
        <v>0</v>
      </c>
      <c r="AP28" s="28">
        <f t="shared" si="56"/>
        <v>0</v>
      </c>
      <c r="AQ28" s="84">
        <f t="shared" si="52"/>
        <v>0</v>
      </c>
      <c r="AR28" s="85" t="str">
        <f t="shared" si="53"/>
        <v/>
      </c>
      <c r="AS28" s="75"/>
    </row>
    <row r="29" spans="1:45">
      <c r="A29" s="5"/>
      <c r="B29" s="203"/>
      <c r="C29" s="5"/>
      <c r="D29" s="5"/>
      <c r="E29" s="5"/>
      <c r="F29" s="10"/>
      <c r="G29" s="5"/>
      <c r="H29" s="61"/>
      <c r="I29" s="61"/>
      <c r="J29" s="71"/>
      <c r="K29" s="75"/>
      <c r="L29" s="5"/>
      <c r="M29" s="5"/>
      <c r="N29" s="5"/>
      <c r="O29" s="61"/>
      <c r="P29" s="75"/>
      <c r="Q29" s="71"/>
      <c r="R29" s="75"/>
      <c r="S29" s="5"/>
      <c r="T29" s="5"/>
      <c r="U29" s="5"/>
      <c r="V29" s="61"/>
      <c r="W29" s="75"/>
      <c r="X29" s="71"/>
      <c r="Y29" s="75"/>
      <c r="Z29" s="5"/>
      <c r="AA29" s="5"/>
      <c r="AB29" s="5"/>
      <c r="AC29" s="61"/>
      <c r="AD29" s="75"/>
      <c r="AE29" s="71"/>
      <c r="AF29" s="75"/>
      <c r="AG29" s="5"/>
      <c r="AH29" s="5"/>
      <c r="AI29" s="5"/>
      <c r="AJ29" s="61"/>
      <c r="AK29" s="75"/>
      <c r="AL29" s="71"/>
      <c r="AM29" s="5"/>
      <c r="AN29" s="75"/>
      <c r="AO29" s="5"/>
      <c r="AP29" s="5"/>
      <c r="AQ29" s="5"/>
      <c r="AR29" s="61"/>
      <c r="AS29" s="75"/>
    </row>
    <row r="30" spans="1:45">
      <c r="A30" s="5"/>
      <c r="B30" s="203"/>
      <c r="C30" s="8" t="str">
        <f>'Budget (CLSP + Projects)'!C32</f>
        <v>Rent (amortised)</v>
      </c>
      <c r="D30" s="8"/>
      <c r="E30" s="25"/>
      <c r="F30" s="83">
        <f>'Budget (CLSP + Projects)'!E32/2</f>
        <v>0</v>
      </c>
      <c r="G30" s="84">
        <f>F30-E30</f>
        <v>0</v>
      </c>
      <c r="H30" s="85" t="str">
        <f t="shared" ref="H30:H52" si="57">IF(E30="","",IFERROR(ABS(G30/F30),""))</f>
        <v/>
      </c>
      <c r="I30" s="72"/>
      <c r="J30" s="67"/>
      <c r="K30" s="75"/>
      <c r="L30" s="25"/>
      <c r="M30" s="83">
        <f>'Budget (CLSP + Projects)'!G32/2</f>
        <v>0</v>
      </c>
      <c r="N30" s="84">
        <f t="shared" ref="N30:N50" si="58">M30-L30</f>
        <v>0</v>
      </c>
      <c r="O30" s="85" t="str">
        <f t="shared" ref="O30:O50" si="59">IF(L30="","",IFERROR(ABS(N30/M30),""))</f>
        <v/>
      </c>
      <c r="P30" s="75"/>
      <c r="Q30" s="67"/>
      <c r="R30" s="75"/>
      <c r="S30" s="25"/>
      <c r="T30" s="83">
        <f>IF('Budget (CLSP + Projects)'!$I$4&lt;7,'Budget (CLSP + Projects)'!I32,'Budget (CLSP + Projects)'!I32*(6/'Budget (CLSP + Projects)'!$I$4))</f>
        <v>0</v>
      </c>
      <c r="U30" s="84">
        <f t="shared" ref="U30:U50" si="60">T30-S30</f>
        <v>0</v>
      </c>
      <c r="V30" s="85" t="str">
        <f t="shared" ref="V30:V50" si="61">IF(S30="","",IFERROR(ABS(U30/T30),""))</f>
        <v/>
      </c>
      <c r="W30" s="75"/>
      <c r="X30" s="67"/>
      <c r="Y30" s="75"/>
      <c r="Z30" s="25"/>
      <c r="AA30" s="83">
        <f>IF('Budget (CLSP + Projects)'!$K$477,'Budget (CLSP + Projects)'!K32,'Budget (CLSP + Projects)'!K32*(6/'Budget (CLSP + Projects)'!$K$4))</f>
        <v>0</v>
      </c>
      <c r="AB30" s="84">
        <f t="shared" ref="AB30:AB50" si="62">AA30-Z30</f>
        <v>0</v>
      </c>
      <c r="AC30" s="85" t="str">
        <f t="shared" ref="AC30:AC50" si="63">IF(Z30="","",IFERROR(ABS(AB30/AA30),""))</f>
        <v/>
      </c>
      <c r="AD30" s="75"/>
      <c r="AE30" s="67"/>
      <c r="AF30" s="75"/>
      <c r="AG30" s="25"/>
      <c r="AH30" s="83">
        <f>IF('Budget (CLSP + Projects)'!$M$4&lt;7,'Budget (CLSP + Projects)'!M32,'Budget (CLSP + Projects)'!M32*(6/'Budget (CLSP + Projects)'!$M$4))</f>
        <v>0</v>
      </c>
      <c r="AI30" s="84">
        <f t="shared" ref="AI30:AI48" si="64">AH30-AG30</f>
        <v>0</v>
      </c>
      <c r="AJ30" s="85" t="str">
        <f t="shared" ref="AJ30:AJ48" si="65">IF(AG30="","",IFERROR(ABS(AI30/AH30),""))</f>
        <v/>
      </c>
      <c r="AK30" s="75"/>
      <c r="AL30" s="67"/>
      <c r="AM30" s="8" t="s">
        <v>88</v>
      </c>
      <c r="AN30" s="75"/>
      <c r="AO30" s="28">
        <f t="shared" ref="AO30:AO47" si="66">E30+L30+S30+Z30+AG30</f>
        <v>0</v>
      </c>
      <c r="AP30" s="84">
        <f t="shared" ref="AP30:AP48" si="67">F30+M30+T30+AA30+AH30</f>
        <v>0</v>
      </c>
      <c r="AQ30" s="84">
        <f t="shared" ref="AQ30:AQ50" si="68">AP30-AO30</f>
        <v>0</v>
      </c>
      <c r="AR30" s="85" t="str">
        <f t="shared" ref="AR30:AR50" si="69">IF(AO30="","",IFERROR(ABS(AQ30/AP30),""))</f>
        <v/>
      </c>
      <c r="AS30" s="75"/>
    </row>
    <row r="31" spans="1:45">
      <c r="A31" s="5"/>
      <c r="B31" s="203"/>
      <c r="C31" s="8" t="str">
        <f>'Budget (CLSP + Projects)'!C33</f>
        <v>Repairs and Maintenance</v>
      </c>
      <c r="D31" s="8"/>
      <c r="E31" s="25"/>
      <c r="F31" s="83">
        <f>'Budget (CLSP + Projects)'!E33/2</f>
        <v>0</v>
      </c>
      <c r="G31" s="84">
        <f t="shared" ref="G31:G52" si="70">F31-E31</f>
        <v>0</v>
      </c>
      <c r="H31" s="85" t="str">
        <f t="shared" si="57"/>
        <v/>
      </c>
      <c r="I31" s="72"/>
      <c r="J31" s="67"/>
      <c r="K31" s="75"/>
      <c r="L31" s="25"/>
      <c r="M31" s="83">
        <f>'Budget (CLSP + Projects)'!G33/2</f>
        <v>0</v>
      </c>
      <c r="N31" s="84">
        <f t="shared" si="58"/>
        <v>0</v>
      </c>
      <c r="O31" s="85" t="str">
        <f t="shared" si="59"/>
        <v/>
      </c>
      <c r="P31" s="75"/>
      <c r="Q31" s="67"/>
      <c r="R31" s="75"/>
      <c r="S31" s="25"/>
      <c r="T31" s="83">
        <f>IF('Budget (CLSP + Projects)'!$I$4&lt;7,'Budget (CLSP + Projects)'!I33,'Budget (CLSP + Projects)'!I33*(6/'Budget (CLSP + Projects)'!$I$4))</f>
        <v>0</v>
      </c>
      <c r="U31" s="84">
        <f t="shared" si="60"/>
        <v>0</v>
      </c>
      <c r="V31" s="85" t="str">
        <f t="shared" si="61"/>
        <v/>
      </c>
      <c r="W31" s="75"/>
      <c r="X31" s="67"/>
      <c r="Y31" s="75"/>
      <c r="Z31" s="25"/>
      <c r="AA31" s="83">
        <f>IF('Budget (CLSP + Projects)'!$K$477,'Budget (CLSP + Projects)'!K33,'Budget (CLSP + Projects)'!K33*(6/'Budget (CLSP + Projects)'!$K$4))</f>
        <v>0</v>
      </c>
      <c r="AB31" s="84">
        <f t="shared" si="62"/>
        <v>0</v>
      </c>
      <c r="AC31" s="85" t="str">
        <f t="shared" si="63"/>
        <v/>
      </c>
      <c r="AD31" s="75"/>
      <c r="AE31" s="67"/>
      <c r="AF31" s="75"/>
      <c r="AG31" s="25"/>
      <c r="AH31" s="83">
        <f>IF('Budget (CLSP + Projects)'!$M$4&lt;7,'Budget (CLSP + Projects)'!M33,'Budget (CLSP + Projects)'!M33*(6/'Budget (CLSP + Projects)'!$M$4))</f>
        <v>0</v>
      </c>
      <c r="AI31" s="84">
        <f t="shared" si="64"/>
        <v>0</v>
      </c>
      <c r="AJ31" s="85" t="str">
        <f t="shared" si="65"/>
        <v/>
      </c>
      <c r="AK31" s="75"/>
      <c r="AL31" s="67"/>
      <c r="AM31" s="8" t="s">
        <v>52</v>
      </c>
      <c r="AN31" s="75"/>
      <c r="AO31" s="28">
        <f t="shared" si="66"/>
        <v>0</v>
      </c>
      <c r="AP31" s="84">
        <f t="shared" si="67"/>
        <v>0</v>
      </c>
      <c r="AQ31" s="84">
        <f t="shared" si="68"/>
        <v>0</v>
      </c>
      <c r="AR31" s="85" t="str">
        <f t="shared" si="69"/>
        <v/>
      </c>
      <c r="AS31" s="75"/>
    </row>
    <row r="32" spans="1:45">
      <c r="A32" s="5"/>
      <c r="B32" s="203"/>
      <c r="C32" s="8" t="str">
        <f>'Budget (CLSP + Projects)'!C34</f>
        <v>Other Premises Costs</v>
      </c>
      <c r="D32" s="8"/>
      <c r="E32" s="25"/>
      <c r="F32" s="83">
        <f>'Budget (CLSP + Projects)'!E34/2</f>
        <v>0</v>
      </c>
      <c r="G32" s="84">
        <f t="shared" si="70"/>
        <v>0</v>
      </c>
      <c r="H32" s="85" t="str">
        <f t="shared" si="57"/>
        <v/>
      </c>
      <c r="I32" s="72"/>
      <c r="J32" s="67"/>
      <c r="K32" s="75"/>
      <c r="L32" s="25"/>
      <c r="M32" s="83">
        <f>'Budget (CLSP + Projects)'!G34/2</f>
        <v>0</v>
      </c>
      <c r="N32" s="84">
        <f t="shared" si="58"/>
        <v>0</v>
      </c>
      <c r="O32" s="85" t="str">
        <f t="shared" si="59"/>
        <v/>
      </c>
      <c r="P32" s="75"/>
      <c r="Q32" s="67"/>
      <c r="R32" s="75"/>
      <c r="S32" s="25"/>
      <c r="T32" s="83">
        <f>IF('Budget (CLSP + Projects)'!$I$4&lt;7,'Budget (CLSP + Projects)'!I34,'Budget (CLSP + Projects)'!I34*(6/'Budget (CLSP + Projects)'!$I$4))</f>
        <v>0</v>
      </c>
      <c r="U32" s="84">
        <f t="shared" si="60"/>
        <v>0</v>
      </c>
      <c r="V32" s="85" t="str">
        <f t="shared" si="61"/>
        <v/>
      </c>
      <c r="W32" s="75"/>
      <c r="X32" s="67"/>
      <c r="Y32" s="75"/>
      <c r="Z32" s="25"/>
      <c r="AA32" s="83">
        <f>IF('Budget (CLSP + Projects)'!$K$477,'Budget (CLSP + Projects)'!K34,'Budget (CLSP + Projects)'!K34*(6/'Budget (CLSP + Projects)'!$K$4))</f>
        <v>0</v>
      </c>
      <c r="AB32" s="84">
        <f t="shared" si="62"/>
        <v>0</v>
      </c>
      <c r="AC32" s="85" t="str">
        <f t="shared" si="63"/>
        <v/>
      </c>
      <c r="AD32" s="75"/>
      <c r="AE32" s="67"/>
      <c r="AF32" s="75"/>
      <c r="AG32" s="25"/>
      <c r="AH32" s="83">
        <f>IF('Budget (CLSP + Projects)'!$M$4&lt;7,'Budget (CLSP + Projects)'!M34,'Budget (CLSP + Projects)'!M34*(6/'Budget (CLSP + Projects)'!$M$4))</f>
        <v>0</v>
      </c>
      <c r="AI32" s="84">
        <f t="shared" si="64"/>
        <v>0</v>
      </c>
      <c r="AJ32" s="85" t="str">
        <f t="shared" si="65"/>
        <v/>
      </c>
      <c r="AK32" s="75"/>
      <c r="AL32" s="67"/>
      <c r="AM32" s="8" t="s">
        <v>53</v>
      </c>
      <c r="AN32" s="75"/>
      <c r="AO32" s="28">
        <f t="shared" si="66"/>
        <v>0</v>
      </c>
      <c r="AP32" s="84">
        <f t="shared" si="67"/>
        <v>0</v>
      </c>
      <c r="AQ32" s="84">
        <f t="shared" si="68"/>
        <v>0</v>
      </c>
      <c r="AR32" s="85" t="str">
        <f t="shared" si="69"/>
        <v/>
      </c>
      <c r="AS32" s="75"/>
    </row>
    <row r="33" spans="1:45">
      <c r="A33" s="5"/>
      <c r="B33" s="203"/>
      <c r="C33" s="8" t="str">
        <f>'Budget (CLSP + Projects)'!C35</f>
        <v>Staff Training</v>
      </c>
      <c r="D33" s="8"/>
      <c r="E33" s="25"/>
      <c r="F33" s="83">
        <f>'Budget (CLSP + Projects)'!E35/2</f>
        <v>0</v>
      </c>
      <c r="G33" s="84">
        <f t="shared" si="70"/>
        <v>0</v>
      </c>
      <c r="H33" s="85" t="str">
        <f t="shared" si="57"/>
        <v/>
      </c>
      <c r="I33" s="72"/>
      <c r="J33" s="67"/>
      <c r="K33" s="75"/>
      <c r="L33" s="25"/>
      <c r="M33" s="83">
        <f>'Budget (CLSP + Projects)'!G35/2</f>
        <v>0</v>
      </c>
      <c r="N33" s="84">
        <f t="shared" si="58"/>
        <v>0</v>
      </c>
      <c r="O33" s="85" t="str">
        <f t="shared" si="59"/>
        <v/>
      </c>
      <c r="P33" s="75"/>
      <c r="Q33" s="67"/>
      <c r="R33" s="75"/>
      <c r="S33" s="25"/>
      <c r="T33" s="83">
        <f>IF('Budget (CLSP + Projects)'!$I$4&lt;7,'Budget (CLSP + Projects)'!I35,'Budget (CLSP + Projects)'!I35*(6/'Budget (CLSP + Projects)'!$I$4))</f>
        <v>0</v>
      </c>
      <c r="U33" s="84">
        <f t="shared" si="60"/>
        <v>0</v>
      </c>
      <c r="V33" s="85" t="str">
        <f t="shared" si="61"/>
        <v/>
      </c>
      <c r="W33" s="75"/>
      <c r="X33" s="67"/>
      <c r="Y33" s="75"/>
      <c r="Z33" s="25"/>
      <c r="AA33" s="83">
        <f>IF('Budget (CLSP + Projects)'!$K$477,'Budget (CLSP + Projects)'!K35,'Budget (CLSP + Projects)'!K35*(6/'Budget (CLSP + Projects)'!$K$4))</f>
        <v>0</v>
      </c>
      <c r="AB33" s="84">
        <f t="shared" si="62"/>
        <v>0</v>
      </c>
      <c r="AC33" s="85" t="str">
        <f t="shared" si="63"/>
        <v/>
      </c>
      <c r="AD33" s="75"/>
      <c r="AE33" s="67"/>
      <c r="AF33" s="75"/>
      <c r="AG33" s="25"/>
      <c r="AH33" s="83">
        <f>IF('Budget (CLSP + Projects)'!$M$4&lt;7,'Budget (CLSP + Projects)'!M35,'Budget (CLSP + Projects)'!M35*(6/'Budget (CLSP + Projects)'!$M$4))</f>
        <v>0</v>
      </c>
      <c r="AI33" s="84">
        <f t="shared" si="64"/>
        <v>0</v>
      </c>
      <c r="AJ33" s="85" t="str">
        <f t="shared" si="65"/>
        <v/>
      </c>
      <c r="AK33" s="75"/>
      <c r="AL33" s="67"/>
      <c r="AM33" s="8" t="s">
        <v>54</v>
      </c>
      <c r="AN33" s="75"/>
      <c r="AO33" s="28">
        <f t="shared" si="66"/>
        <v>0</v>
      </c>
      <c r="AP33" s="84">
        <f t="shared" si="67"/>
        <v>0</v>
      </c>
      <c r="AQ33" s="84">
        <f t="shared" si="68"/>
        <v>0</v>
      </c>
      <c r="AR33" s="85" t="str">
        <f t="shared" si="69"/>
        <v/>
      </c>
      <c r="AS33" s="75"/>
    </row>
    <row r="34" spans="1:45">
      <c r="A34" s="5"/>
      <c r="B34" s="203"/>
      <c r="C34" s="8" t="str">
        <f>'Budget (CLSP + Projects)'!C36</f>
        <v>Staff Recruitment</v>
      </c>
      <c r="D34" s="8"/>
      <c r="E34" s="25"/>
      <c r="F34" s="83">
        <f>'Budget (CLSP + Projects)'!E36/2</f>
        <v>0</v>
      </c>
      <c r="G34" s="84">
        <f t="shared" si="70"/>
        <v>0</v>
      </c>
      <c r="H34" s="85" t="str">
        <f t="shared" si="57"/>
        <v/>
      </c>
      <c r="I34" s="72"/>
      <c r="J34" s="67"/>
      <c r="K34" s="75"/>
      <c r="L34" s="25"/>
      <c r="M34" s="83">
        <f>'Budget (CLSP + Projects)'!G36/2</f>
        <v>0</v>
      </c>
      <c r="N34" s="84">
        <f t="shared" si="58"/>
        <v>0</v>
      </c>
      <c r="O34" s="85" t="str">
        <f t="shared" si="59"/>
        <v/>
      </c>
      <c r="P34" s="75"/>
      <c r="Q34" s="67"/>
      <c r="R34" s="75"/>
      <c r="S34" s="25"/>
      <c r="T34" s="83">
        <f>IF('Budget (CLSP + Projects)'!$I$4&lt;7,'Budget (CLSP + Projects)'!I36,'Budget (CLSP + Projects)'!I36*(6/'Budget (CLSP + Projects)'!$I$4))</f>
        <v>0</v>
      </c>
      <c r="U34" s="84">
        <f t="shared" si="60"/>
        <v>0</v>
      </c>
      <c r="V34" s="85" t="str">
        <f t="shared" si="61"/>
        <v/>
      </c>
      <c r="W34" s="75"/>
      <c r="X34" s="67"/>
      <c r="Y34" s="75"/>
      <c r="Z34" s="25"/>
      <c r="AA34" s="83">
        <f>IF('Budget (CLSP + Projects)'!$K$477,'Budget (CLSP + Projects)'!K36,'Budget (CLSP + Projects)'!K36*(6/'Budget (CLSP + Projects)'!$K$4))</f>
        <v>0</v>
      </c>
      <c r="AB34" s="84">
        <f t="shared" si="62"/>
        <v>0</v>
      </c>
      <c r="AC34" s="85" t="str">
        <f t="shared" si="63"/>
        <v/>
      </c>
      <c r="AD34" s="75"/>
      <c r="AE34" s="67"/>
      <c r="AF34" s="75"/>
      <c r="AG34" s="25"/>
      <c r="AH34" s="83">
        <f>IF('Budget (CLSP + Projects)'!$M$4&lt;7,'Budget (CLSP + Projects)'!M36,'Budget (CLSP + Projects)'!M36*(6/'Budget (CLSP + Projects)'!$M$4))</f>
        <v>0</v>
      </c>
      <c r="AI34" s="84">
        <f t="shared" si="64"/>
        <v>0</v>
      </c>
      <c r="AJ34" s="85" t="str">
        <f t="shared" si="65"/>
        <v/>
      </c>
      <c r="AK34" s="75"/>
      <c r="AL34" s="67"/>
      <c r="AM34" s="8" t="s">
        <v>55</v>
      </c>
      <c r="AN34" s="75"/>
      <c r="AO34" s="28">
        <f t="shared" si="66"/>
        <v>0</v>
      </c>
      <c r="AP34" s="84">
        <f t="shared" si="67"/>
        <v>0</v>
      </c>
      <c r="AQ34" s="84">
        <f t="shared" si="68"/>
        <v>0</v>
      </c>
      <c r="AR34" s="85" t="str">
        <f t="shared" si="69"/>
        <v/>
      </c>
      <c r="AS34" s="75"/>
    </row>
    <row r="35" spans="1:45">
      <c r="A35" s="5"/>
      <c r="B35" s="203"/>
      <c r="C35" s="8" t="str">
        <f>'Budget (CLSP + Projects)'!C37</f>
        <v>Communications</v>
      </c>
      <c r="D35" s="8"/>
      <c r="E35" s="25"/>
      <c r="F35" s="83">
        <f>'Budget (CLSP + Projects)'!E37/2</f>
        <v>0</v>
      </c>
      <c r="G35" s="84">
        <f t="shared" si="70"/>
        <v>0</v>
      </c>
      <c r="H35" s="85" t="str">
        <f t="shared" si="57"/>
        <v/>
      </c>
      <c r="I35" s="72"/>
      <c r="J35" s="67"/>
      <c r="K35" s="75"/>
      <c r="L35" s="25"/>
      <c r="M35" s="83">
        <f>'Budget (CLSP + Projects)'!G37/2</f>
        <v>0</v>
      </c>
      <c r="N35" s="84">
        <f t="shared" si="58"/>
        <v>0</v>
      </c>
      <c r="O35" s="85" t="str">
        <f t="shared" si="59"/>
        <v/>
      </c>
      <c r="P35" s="75"/>
      <c r="Q35" s="67"/>
      <c r="R35" s="75"/>
      <c r="S35" s="25"/>
      <c r="T35" s="83">
        <f>IF('Budget (CLSP + Projects)'!$I$4&lt;7,'Budget (CLSP + Projects)'!I37,'Budget (CLSP + Projects)'!I37*(6/'Budget (CLSP + Projects)'!$I$4))</f>
        <v>0</v>
      </c>
      <c r="U35" s="84">
        <f t="shared" si="60"/>
        <v>0</v>
      </c>
      <c r="V35" s="85" t="str">
        <f t="shared" si="61"/>
        <v/>
      </c>
      <c r="W35" s="75"/>
      <c r="X35" s="67"/>
      <c r="Y35" s="75"/>
      <c r="Z35" s="25"/>
      <c r="AA35" s="83">
        <f>IF('Budget (CLSP + Projects)'!$K$477,'Budget (CLSP + Projects)'!K37,'Budget (CLSP + Projects)'!K37*(6/'Budget (CLSP + Projects)'!$K$4))</f>
        <v>0</v>
      </c>
      <c r="AB35" s="84">
        <f t="shared" si="62"/>
        <v>0</v>
      </c>
      <c r="AC35" s="85" t="str">
        <f t="shared" si="63"/>
        <v/>
      </c>
      <c r="AD35" s="75"/>
      <c r="AE35" s="67"/>
      <c r="AF35" s="75"/>
      <c r="AG35" s="25"/>
      <c r="AH35" s="83">
        <f>IF('Budget (CLSP + Projects)'!$M$4&lt;7,'Budget (CLSP + Projects)'!M37,'Budget (CLSP + Projects)'!M37*(6/'Budget (CLSP + Projects)'!$M$4))</f>
        <v>0</v>
      </c>
      <c r="AI35" s="84">
        <f t="shared" si="64"/>
        <v>0</v>
      </c>
      <c r="AJ35" s="85" t="str">
        <f t="shared" si="65"/>
        <v/>
      </c>
      <c r="AK35" s="75"/>
      <c r="AL35" s="67"/>
      <c r="AM35" s="8" t="s">
        <v>56</v>
      </c>
      <c r="AN35" s="75"/>
      <c r="AO35" s="28">
        <f t="shared" si="66"/>
        <v>0</v>
      </c>
      <c r="AP35" s="84">
        <f t="shared" si="67"/>
        <v>0</v>
      </c>
      <c r="AQ35" s="84">
        <f t="shared" si="68"/>
        <v>0</v>
      </c>
      <c r="AR35" s="85" t="str">
        <f t="shared" si="69"/>
        <v/>
      </c>
      <c r="AS35" s="75"/>
    </row>
    <row r="36" spans="1:45">
      <c r="A36" s="5"/>
      <c r="B36" s="203"/>
      <c r="C36" s="8" t="str">
        <f>'Budget (CLSP + Projects)'!C38</f>
        <v>Office Overheads</v>
      </c>
      <c r="D36" s="8"/>
      <c r="E36" s="25"/>
      <c r="F36" s="83">
        <f>'Budget (CLSP + Projects)'!E38/2</f>
        <v>0</v>
      </c>
      <c r="G36" s="84">
        <f t="shared" si="70"/>
        <v>0</v>
      </c>
      <c r="H36" s="85" t="str">
        <f t="shared" si="57"/>
        <v/>
      </c>
      <c r="I36" s="72"/>
      <c r="J36" s="67"/>
      <c r="K36" s="75"/>
      <c r="L36" s="25"/>
      <c r="M36" s="83">
        <f>'Budget (CLSP + Projects)'!G38/2</f>
        <v>0</v>
      </c>
      <c r="N36" s="84">
        <f t="shared" si="58"/>
        <v>0</v>
      </c>
      <c r="O36" s="85" t="str">
        <f t="shared" si="59"/>
        <v/>
      </c>
      <c r="P36" s="75"/>
      <c r="Q36" s="67"/>
      <c r="R36" s="75"/>
      <c r="S36" s="25"/>
      <c r="T36" s="83">
        <f>IF('Budget (CLSP + Projects)'!$I$4&lt;7,'Budget (CLSP + Projects)'!I38,'Budget (CLSP + Projects)'!I38*(6/'Budget (CLSP + Projects)'!$I$4))</f>
        <v>0</v>
      </c>
      <c r="U36" s="84">
        <f t="shared" si="60"/>
        <v>0</v>
      </c>
      <c r="V36" s="85" t="str">
        <f t="shared" si="61"/>
        <v/>
      </c>
      <c r="W36" s="75"/>
      <c r="X36" s="67"/>
      <c r="Y36" s="75"/>
      <c r="Z36" s="25"/>
      <c r="AA36" s="83">
        <f>IF('Budget (CLSP + Projects)'!$K$477,'Budget (CLSP + Projects)'!K38,'Budget (CLSP + Projects)'!K38*(6/'Budget (CLSP + Projects)'!$K$4))</f>
        <v>0</v>
      </c>
      <c r="AB36" s="84">
        <f t="shared" si="62"/>
        <v>0</v>
      </c>
      <c r="AC36" s="85" t="str">
        <f t="shared" si="63"/>
        <v/>
      </c>
      <c r="AD36" s="75"/>
      <c r="AE36" s="67"/>
      <c r="AF36" s="75"/>
      <c r="AG36" s="25"/>
      <c r="AH36" s="83">
        <f>IF('Budget (CLSP + Projects)'!$M$4&lt;7,'Budget (CLSP + Projects)'!M38,'Budget (CLSP + Projects)'!M38*(6/'Budget (CLSP + Projects)'!$M$4))</f>
        <v>0</v>
      </c>
      <c r="AI36" s="84">
        <f t="shared" si="64"/>
        <v>0</v>
      </c>
      <c r="AJ36" s="85" t="str">
        <f t="shared" si="65"/>
        <v/>
      </c>
      <c r="AK36" s="75"/>
      <c r="AL36" s="67"/>
      <c r="AM36" s="8" t="s">
        <v>57</v>
      </c>
      <c r="AN36" s="75"/>
      <c r="AO36" s="28">
        <f t="shared" si="66"/>
        <v>0</v>
      </c>
      <c r="AP36" s="84">
        <f t="shared" si="67"/>
        <v>0</v>
      </c>
      <c r="AQ36" s="84">
        <f t="shared" si="68"/>
        <v>0</v>
      </c>
      <c r="AR36" s="85" t="str">
        <f t="shared" si="69"/>
        <v/>
      </c>
      <c r="AS36" s="75"/>
    </row>
    <row r="37" spans="1:45">
      <c r="A37" s="5"/>
      <c r="B37" s="203"/>
      <c r="C37" s="8" t="str">
        <f>'Budget (CLSP + Projects)'!C39</f>
        <v>Insurance</v>
      </c>
      <c r="D37" s="8"/>
      <c r="E37" s="25"/>
      <c r="F37" s="83">
        <f>'Budget (CLSP + Projects)'!E39/2</f>
        <v>0</v>
      </c>
      <c r="G37" s="84">
        <f t="shared" si="70"/>
        <v>0</v>
      </c>
      <c r="H37" s="85" t="str">
        <f t="shared" si="57"/>
        <v/>
      </c>
      <c r="I37" s="72"/>
      <c r="J37" s="67"/>
      <c r="K37" s="75"/>
      <c r="L37" s="25"/>
      <c r="M37" s="83">
        <f>'Budget (CLSP + Projects)'!G39/2</f>
        <v>0</v>
      </c>
      <c r="N37" s="84">
        <f t="shared" si="58"/>
        <v>0</v>
      </c>
      <c r="O37" s="85" t="str">
        <f t="shared" si="59"/>
        <v/>
      </c>
      <c r="P37" s="75"/>
      <c r="Q37" s="67"/>
      <c r="R37" s="75"/>
      <c r="S37" s="25"/>
      <c r="T37" s="83">
        <f>IF('Budget (CLSP + Projects)'!$I$4&lt;7,'Budget (CLSP + Projects)'!I39,'Budget (CLSP + Projects)'!I39*(6/'Budget (CLSP + Projects)'!$I$4))</f>
        <v>0</v>
      </c>
      <c r="U37" s="84">
        <f t="shared" si="60"/>
        <v>0</v>
      </c>
      <c r="V37" s="85" t="str">
        <f t="shared" si="61"/>
        <v/>
      </c>
      <c r="W37" s="75"/>
      <c r="X37" s="67"/>
      <c r="Y37" s="75"/>
      <c r="Z37" s="25"/>
      <c r="AA37" s="83">
        <f>IF('Budget (CLSP + Projects)'!$K$477,'Budget (CLSP + Projects)'!K39,'Budget (CLSP + Projects)'!K39*(6/'Budget (CLSP + Projects)'!$K$4))</f>
        <v>0</v>
      </c>
      <c r="AB37" s="84">
        <f t="shared" si="62"/>
        <v>0</v>
      </c>
      <c r="AC37" s="85" t="str">
        <f t="shared" si="63"/>
        <v/>
      </c>
      <c r="AD37" s="75"/>
      <c r="AE37" s="67"/>
      <c r="AF37" s="75"/>
      <c r="AG37" s="25"/>
      <c r="AH37" s="83">
        <f>IF('Budget (CLSP + Projects)'!$M$4&lt;7,'Budget (CLSP + Projects)'!M39,'Budget (CLSP + Projects)'!M39*(6/'Budget (CLSP + Projects)'!$M$4))</f>
        <v>0</v>
      </c>
      <c r="AI37" s="84">
        <f t="shared" si="64"/>
        <v>0</v>
      </c>
      <c r="AJ37" s="85" t="str">
        <f t="shared" si="65"/>
        <v/>
      </c>
      <c r="AK37" s="75"/>
      <c r="AL37" s="67"/>
      <c r="AM37" s="8" t="s">
        <v>58</v>
      </c>
      <c r="AN37" s="75"/>
      <c r="AO37" s="28">
        <f t="shared" si="66"/>
        <v>0</v>
      </c>
      <c r="AP37" s="84">
        <f t="shared" si="67"/>
        <v>0</v>
      </c>
      <c r="AQ37" s="84">
        <f t="shared" si="68"/>
        <v>0</v>
      </c>
      <c r="AR37" s="85" t="str">
        <f t="shared" si="69"/>
        <v/>
      </c>
      <c r="AS37" s="75"/>
    </row>
    <row r="38" spans="1:45">
      <c r="A38" s="5"/>
      <c r="B38" s="203"/>
      <c r="C38" s="8" t="str">
        <f>'Budget (CLSP + Projects)'!C40</f>
        <v>Finance, Audit &amp; Accounting Fees</v>
      </c>
      <c r="D38" s="8"/>
      <c r="E38" s="25"/>
      <c r="F38" s="83">
        <f>'Budget (CLSP + Projects)'!E40/2</f>
        <v>0</v>
      </c>
      <c r="G38" s="84">
        <f t="shared" si="70"/>
        <v>0</v>
      </c>
      <c r="H38" s="85" t="str">
        <f t="shared" si="57"/>
        <v/>
      </c>
      <c r="I38" s="72"/>
      <c r="J38" s="67"/>
      <c r="K38" s="75"/>
      <c r="L38" s="25"/>
      <c r="M38" s="83">
        <f>'Budget (CLSP + Projects)'!G40/2</f>
        <v>0</v>
      </c>
      <c r="N38" s="84">
        <f t="shared" si="58"/>
        <v>0</v>
      </c>
      <c r="O38" s="85" t="str">
        <f t="shared" si="59"/>
        <v/>
      </c>
      <c r="P38" s="75"/>
      <c r="Q38" s="67"/>
      <c r="R38" s="75"/>
      <c r="S38" s="25"/>
      <c r="T38" s="83">
        <f>IF('Budget (CLSP + Projects)'!$I$4&lt;7,'Budget (CLSP + Projects)'!I40,'Budget (CLSP + Projects)'!I40*(6/'Budget (CLSP + Projects)'!$I$4))</f>
        <v>0</v>
      </c>
      <c r="U38" s="84">
        <f t="shared" si="60"/>
        <v>0</v>
      </c>
      <c r="V38" s="85" t="str">
        <f t="shared" si="61"/>
        <v/>
      </c>
      <c r="W38" s="75"/>
      <c r="X38" s="67"/>
      <c r="Y38" s="75"/>
      <c r="Z38" s="25"/>
      <c r="AA38" s="83">
        <f>IF('Budget (CLSP + Projects)'!$K$477,'Budget (CLSP + Projects)'!K40,'Budget (CLSP + Projects)'!K40*(6/'Budget (CLSP + Projects)'!$K$4))</f>
        <v>0</v>
      </c>
      <c r="AB38" s="84">
        <f t="shared" si="62"/>
        <v>0</v>
      </c>
      <c r="AC38" s="85" t="str">
        <f t="shared" si="63"/>
        <v/>
      </c>
      <c r="AD38" s="75"/>
      <c r="AE38" s="67"/>
      <c r="AF38" s="75"/>
      <c r="AG38" s="25"/>
      <c r="AH38" s="83">
        <f>IF('Budget (CLSP + Projects)'!$M$4&lt;7,'Budget (CLSP + Projects)'!M40,'Budget (CLSP + Projects)'!M40*(6/'Budget (CLSP + Projects)'!$M$4))</f>
        <v>0</v>
      </c>
      <c r="AI38" s="84">
        <f t="shared" si="64"/>
        <v>0</v>
      </c>
      <c r="AJ38" s="85" t="str">
        <f t="shared" si="65"/>
        <v/>
      </c>
      <c r="AK38" s="75"/>
      <c r="AL38" s="67"/>
      <c r="AM38" s="8" t="s">
        <v>59</v>
      </c>
      <c r="AN38" s="75"/>
      <c r="AO38" s="28">
        <f t="shared" si="66"/>
        <v>0</v>
      </c>
      <c r="AP38" s="84">
        <f t="shared" si="67"/>
        <v>0</v>
      </c>
      <c r="AQ38" s="84">
        <f t="shared" si="68"/>
        <v>0</v>
      </c>
      <c r="AR38" s="85" t="str">
        <f t="shared" si="69"/>
        <v/>
      </c>
      <c r="AS38" s="75"/>
    </row>
    <row r="39" spans="1:45">
      <c r="A39" s="5"/>
      <c r="B39" s="203"/>
      <c r="C39" s="8" t="str">
        <f>'Budget (CLSP + Projects)'!C41</f>
        <v>Library, Resources &amp; Subscriptions</v>
      </c>
      <c r="D39" s="8"/>
      <c r="E39" s="25"/>
      <c r="F39" s="83">
        <f>'Budget (CLSP + Projects)'!E41/2</f>
        <v>0</v>
      </c>
      <c r="G39" s="84">
        <f t="shared" si="70"/>
        <v>0</v>
      </c>
      <c r="H39" s="85" t="str">
        <f t="shared" si="57"/>
        <v/>
      </c>
      <c r="I39" s="72"/>
      <c r="J39" s="67"/>
      <c r="K39" s="75"/>
      <c r="L39" s="25"/>
      <c r="M39" s="83">
        <f>'Budget (CLSP + Projects)'!G41/2</f>
        <v>0</v>
      </c>
      <c r="N39" s="84">
        <f t="shared" si="58"/>
        <v>0</v>
      </c>
      <c r="O39" s="85" t="str">
        <f t="shared" si="59"/>
        <v/>
      </c>
      <c r="P39" s="75"/>
      <c r="Q39" s="67"/>
      <c r="R39" s="75"/>
      <c r="S39" s="25"/>
      <c r="T39" s="83">
        <f>IF('Budget (CLSP + Projects)'!$I$4&lt;7,'Budget (CLSP + Projects)'!I41,'Budget (CLSP + Projects)'!I41*(6/'Budget (CLSP + Projects)'!$I$4))</f>
        <v>0</v>
      </c>
      <c r="U39" s="84">
        <f t="shared" si="60"/>
        <v>0</v>
      </c>
      <c r="V39" s="85" t="str">
        <f t="shared" si="61"/>
        <v/>
      </c>
      <c r="W39" s="75"/>
      <c r="X39" s="67"/>
      <c r="Y39" s="75"/>
      <c r="Z39" s="25"/>
      <c r="AA39" s="83">
        <f>IF('Budget (CLSP + Projects)'!$K$477,'Budget (CLSP + Projects)'!K41,'Budget (CLSP + Projects)'!K41*(6/'Budget (CLSP + Projects)'!$K$4))</f>
        <v>0</v>
      </c>
      <c r="AB39" s="84">
        <f t="shared" si="62"/>
        <v>0</v>
      </c>
      <c r="AC39" s="85" t="str">
        <f t="shared" si="63"/>
        <v/>
      </c>
      <c r="AD39" s="75"/>
      <c r="AE39" s="67"/>
      <c r="AF39" s="75"/>
      <c r="AG39" s="25"/>
      <c r="AH39" s="83">
        <f>IF('Budget (CLSP + Projects)'!$M$4&lt;7,'Budget (CLSP + Projects)'!M41,'Budget (CLSP + Projects)'!M41*(6/'Budget (CLSP + Projects)'!$M$4))</f>
        <v>0</v>
      </c>
      <c r="AI39" s="84">
        <f t="shared" si="64"/>
        <v>0</v>
      </c>
      <c r="AJ39" s="85" t="str">
        <f t="shared" si="65"/>
        <v/>
      </c>
      <c r="AK39" s="75"/>
      <c r="AL39" s="67"/>
      <c r="AM39" s="8" t="s">
        <v>60</v>
      </c>
      <c r="AN39" s="75"/>
      <c r="AO39" s="28">
        <f t="shared" si="66"/>
        <v>0</v>
      </c>
      <c r="AP39" s="84">
        <f t="shared" si="67"/>
        <v>0</v>
      </c>
      <c r="AQ39" s="84">
        <f t="shared" si="68"/>
        <v>0</v>
      </c>
      <c r="AR39" s="85" t="str">
        <f t="shared" si="69"/>
        <v/>
      </c>
      <c r="AS39" s="75"/>
    </row>
    <row r="40" spans="1:45">
      <c r="A40" s="5"/>
      <c r="B40" s="203"/>
      <c r="C40" s="8" t="str">
        <f>'Budget (CLSP + Projects)'!C42</f>
        <v>Travel</v>
      </c>
      <c r="D40" s="8"/>
      <c r="E40" s="25"/>
      <c r="F40" s="83">
        <f>'Budget (CLSP + Projects)'!E42/2</f>
        <v>0</v>
      </c>
      <c r="G40" s="84">
        <f t="shared" si="70"/>
        <v>0</v>
      </c>
      <c r="H40" s="85" t="str">
        <f t="shared" si="57"/>
        <v/>
      </c>
      <c r="I40" s="72"/>
      <c r="J40" s="67"/>
      <c r="K40" s="75"/>
      <c r="L40" s="25"/>
      <c r="M40" s="83">
        <f>'Budget (CLSP + Projects)'!G42/2</f>
        <v>0</v>
      </c>
      <c r="N40" s="84">
        <f t="shared" si="58"/>
        <v>0</v>
      </c>
      <c r="O40" s="85" t="str">
        <f t="shared" si="59"/>
        <v/>
      </c>
      <c r="P40" s="75"/>
      <c r="Q40" s="67"/>
      <c r="R40" s="75"/>
      <c r="S40" s="25"/>
      <c r="T40" s="83">
        <f>IF('Budget (CLSP + Projects)'!$I$4&lt;7,'Budget (CLSP + Projects)'!I42,'Budget (CLSP + Projects)'!I42*(6/'Budget (CLSP + Projects)'!$I$4))</f>
        <v>0</v>
      </c>
      <c r="U40" s="84">
        <f t="shared" si="60"/>
        <v>0</v>
      </c>
      <c r="V40" s="85" t="str">
        <f t="shared" si="61"/>
        <v/>
      </c>
      <c r="W40" s="75"/>
      <c r="X40" s="67"/>
      <c r="Y40" s="75"/>
      <c r="Z40" s="25"/>
      <c r="AA40" s="83">
        <f>IF('Budget (CLSP + Projects)'!$K$477,'Budget (CLSP + Projects)'!K42,'Budget (CLSP + Projects)'!K42*(6/'Budget (CLSP + Projects)'!$K$4))</f>
        <v>0</v>
      </c>
      <c r="AB40" s="84">
        <f t="shared" si="62"/>
        <v>0</v>
      </c>
      <c r="AC40" s="85" t="str">
        <f t="shared" si="63"/>
        <v/>
      </c>
      <c r="AD40" s="75"/>
      <c r="AE40" s="67"/>
      <c r="AF40" s="75"/>
      <c r="AG40" s="25"/>
      <c r="AH40" s="83">
        <f>IF('Budget (CLSP + Projects)'!$M$4&lt;7,'Budget (CLSP + Projects)'!M42,'Budget (CLSP + Projects)'!M42*(6/'Budget (CLSP + Projects)'!$M$4))</f>
        <v>0</v>
      </c>
      <c r="AI40" s="84">
        <f t="shared" si="64"/>
        <v>0</v>
      </c>
      <c r="AJ40" s="85" t="str">
        <f t="shared" si="65"/>
        <v/>
      </c>
      <c r="AK40" s="75"/>
      <c r="AL40" s="67"/>
      <c r="AM40" s="8" t="s">
        <v>61</v>
      </c>
      <c r="AN40" s="75"/>
      <c r="AO40" s="28">
        <f t="shared" si="66"/>
        <v>0</v>
      </c>
      <c r="AP40" s="84">
        <f t="shared" si="67"/>
        <v>0</v>
      </c>
      <c r="AQ40" s="84">
        <f t="shared" si="68"/>
        <v>0</v>
      </c>
      <c r="AR40" s="85" t="str">
        <f t="shared" si="69"/>
        <v/>
      </c>
      <c r="AS40" s="75"/>
    </row>
    <row r="41" spans="1:45">
      <c r="A41" s="5"/>
      <c r="B41" s="203"/>
      <c r="C41" s="8" t="str">
        <f>'Budget (CLSP + Projects)'!C43</f>
        <v>Programming and Planning</v>
      </c>
      <c r="D41" s="8"/>
      <c r="E41" s="25"/>
      <c r="F41" s="83">
        <f>'Budget (CLSP + Projects)'!E43/2</f>
        <v>0</v>
      </c>
      <c r="G41" s="84">
        <f t="shared" si="70"/>
        <v>0</v>
      </c>
      <c r="H41" s="85" t="str">
        <f t="shared" si="57"/>
        <v/>
      </c>
      <c r="I41" s="72"/>
      <c r="J41" s="67"/>
      <c r="K41" s="75"/>
      <c r="L41" s="25"/>
      <c r="M41" s="83">
        <f>'Budget (CLSP + Projects)'!G43/2</f>
        <v>0</v>
      </c>
      <c r="N41" s="84">
        <f t="shared" si="58"/>
        <v>0</v>
      </c>
      <c r="O41" s="85" t="str">
        <f t="shared" si="59"/>
        <v/>
      </c>
      <c r="P41" s="75"/>
      <c r="Q41" s="67"/>
      <c r="R41" s="75"/>
      <c r="S41" s="25"/>
      <c r="T41" s="83">
        <f>IF('Budget (CLSP + Projects)'!$I$4&lt;7,'Budget (CLSP + Projects)'!I43,'Budget (CLSP + Projects)'!I43*(6/'Budget (CLSP + Projects)'!$I$4))</f>
        <v>0</v>
      </c>
      <c r="U41" s="84">
        <f t="shared" si="60"/>
        <v>0</v>
      </c>
      <c r="V41" s="85" t="str">
        <f t="shared" si="61"/>
        <v/>
      </c>
      <c r="W41" s="75"/>
      <c r="X41" s="67"/>
      <c r="Y41" s="75"/>
      <c r="Z41" s="25"/>
      <c r="AA41" s="83">
        <f>IF('Budget (CLSP + Projects)'!$K$477,'Budget (CLSP + Projects)'!K43,'Budget (CLSP + Projects)'!K43*(6/'Budget (CLSP + Projects)'!$K$4))</f>
        <v>0</v>
      </c>
      <c r="AB41" s="84">
        <f t="shared" si="62"/>
        <v>0</v>
      </c>
      <c r="AC41" s="85" t="str">
        <f t="shared" si="63"/>
        <v/>
      </c>
      <c r="AD41" s="75"/>
      <c r="AE41" s="67"/>
      <c r="AF41" s="75"/>
      <c r="AG41" s="25"/>
      <c r="AH41" s="83">
        <f>IF('Budget (CLSP + Projects)'!$M$4&lt;7,'Budget (CLSP + Projects)'!M43,'Budget (CLSP + Projects)'!M43*(6/'Budget (CLSP + Projects)'!$M$4))</f>
        <v>0</v>
      </c>
      <c r="AI41" s="84">
        <f t="shared" si="64"/>
        <v>0</v>
      </c>
      <c r="AJ41" s="85" t="str">
        <f t="shared" si="65"/>
        <v/>
      </c>
      <c r="AK41" s="75"/>
      <c r="AL41" s="67"/>
      <c r="AM41" s="8" t="s">
        <v>62</v>
      </c>
      <c r="AN41" s="75"/>
      <c r="AO41" s="28">
        <f t="shared" si="66"/>
        <v>0</v>
      </c>
      <c r="AP41" s="84">
        <f t="shared" si="67"/>
        <v>0</v>
      </c>
      <c r="AQ41" s="84">
        <f t="shared" si="68"/>
        <v>0</v>
      </c>
      <c r="AR41" s="85" t="str">
        <f t="shared" si="69"/>
        <v/>
      </c>
      <c r="AS41" s="75"/>
    </row>
    <row r="42" spans="1:45">
      <c r="A42" s="5"/>
      <c r="B42" s="203"/>
      <c r="C42" s="8" t="str">
        <f>'Budget (CLSP + Projects)'!C44</f>
        <v>Client Disbursements</v>
      </c>
      <c r="D42" s="8"/>
      <c r="E42" s="25"/>
      <c r="F42" s="83">
        <f>'Budget (CLSP + Projects)'!E44/2</f>
        <v>0</v>
      </c>
      <c r="G42" s="84">
        <f t="shared" si="70"/>
        <v>0</v>
      </c>
      <c r="H42" s="85" t="str">
        <f t="shared" si="57"/>
        <v/>
      </c>
      <c r="I42" s="72"/>
      <c r="J42" s="67"/>
      <c r="K42" s="75"/>
      <c r="L42" s="25"/>
      <c r="M42" s="83">
        <f>'Budget (CLSP + Projects)'!G44/2</f>
        <v>0</v>
      </c>
      <c r="N42" s="84">
        <f t="shared" si="58"/>
        <v>0</v>
      </c>
      <c r="O42" s="85" t="str">
        <f t="shared" si="59"/>
        <v/>
      </c>
      <c r="P42" s="75"/>
      <c r="Q42" s="67"/>
      <c r="R42" s="75"/>
      <c r="S42" s="25"/>
      <c r="T42" s="83">
        <f>IF('Budget (CLSP + Projects)'!$I$4&lt;7,'Budget (CLSP + Projects)'!I44,'Budget (CLSP + Projects)'!I44*(6/'Budget (CLSP + Projects)'!$I$4))</f>
        <v>0</v>
      </c>
      <c r="U42" s="84">
        <f t="shared" si="60"/>
        <v>0</v>
      </c>
      <c r="V42" s="85" t="str">
        <f t="shared" si="61"/>
        <v/>
      </c>
      <c r="W42" s="75"/>
      <c r="X42" s="67"/>
      <c r="Y42" s="75"/>
      <c r="Z42" s="25"/>
      <c r="AA42" s="83">
        <f>IF('Budget (CLSP + Projects)'!$K$477,'Budget (CLSP + Projects)'!K44,'Budget (CLSP + Projects)'!K44*(6/'Budget (CLSP + Projects)'!$K$4))</f>
        <v>0</v>
      </c>
      <c r="AB42" s="84">
        <f t="shared" si="62"/>
        <v>0</v>
      </c>
      <c r="AC42" s="85" t="str">
        <f t="shared" si="63"/>
        <v/>
      </c>
      <c r="AD42" s="75"/>
      <c r="AE42" s="67"/>
      <c r="AF42" s="75"/>
      <c r="AG42" s="25"/>
      <c r="AH42" s="83">
        <f>IF('Budget (CLSP + Projects)'!$M$4&lt;7,'Budget (CLSP + Projects)'!M44,'Budget (CLSP + Projects)'!M44*(6/'Budget (CLSP + Projects)'!$M$4))</f>
        <v>0</v>
      </c>
      <c r="AI42" s="84">
        <f t="shared" si="64"/>
        <v>0</v>
      </c>
      <c r="AJ42" s="85" t="str">
        <f t="shared" si="65"/>
        <v/>
      </c>
      <c r="AK42" s="75"/>
      <c r="AL42" s="67"/>
      <c r="AM42" s="8" t="s">
        <v>63</v>
      </c>
      <c r="AN42" s="75"/>
      <c r="AO42" s="28">
        <f t="shared" si="66"/>
        <v>0</v>
      </c>
      <c r="AP42" s="84">
        <f t="shared" si="67"/>
        <v>0</v>
      </c>
      <c r="AQ42" s="84">
        <f t="shared" si="68"/>
        <v>0</v>
      </c>
      <c r="AR42" s="85" t="str">
        <f t="shared" si="69"/>
        <v/>
      </c>
      <c r="AS42" s="75"/>
    </row>
    <row r="43" spans="1:45">
      <c r="A43" s="5"/>
      <c r="B43" s="203"/>
      <c r="C43" s="8" t="str">
        <f>'Budget (CLSP + Projects)'!C45</f>
        <v>Leases (amortised)</v>
      </c>
      <c r="D43" s="8"/>
      <c r="E43" s="25"/>
      <c r="F43" s="83">
        <f>'Budget (CLSP + Projects)'!E45/2</f>
        <v>0</v>
      </c>
      <c r="G43" s="84">
        <f t="shared" si="70"/>
        <v>0</v>
      </c>
      <c r="H43" s="85" t="str">
        <f t="shared" si="57"/>
        <v/>
      </c>
      <c r="I43" s="72"/>
      <c r="J43" s="67"/>
      <c r="K43" s="75"/>
      <c r="L43" s="25"/>
      <c r="M43" s="83">
        <f>'Budget (CLSP + Projects)'!G45/2</f>
        <v>0</v>
      </c>
      <c r="N43" s="84">
        <f t="shared" si="58"/>
        <v>0</v>
      </c>
      <c r="O43" s="85" t="str">
        <f t="shared" si="59"/>
        <v/>
      </c>
      <c r="P43" s="75"/>
      <c r="Q43" s="67"/>
      <c r="R43" s="75"/>
      <c r="S43" s="25"/>
      <c r="T43" s="83">
        <f>IF('Budget (CLSP + Projects)'!$I$4&lt;7,'Budget (CLSP + Projects)'!I45,'Budget (CLSP + Projects)'!I45*(6/'Budget (CLSP + Projects)'!$I$4))</f>
        <v>0</v>
      </c>
      <c r="U43" s="84">
        <f t="shared" si="60"/>
        <v>0</v>
      </c>
      <c r="V43" s="85" t="str">
        <f t="shared" si="61"/>
        <v/>
      </c>
      <c r="W43" s="75"/>
      <c r="X43" s="67"/>
      <c r="Y43" s="75"/>
      <c r="Z43" s="25"/>
      <c r="AA43" s="83">
        <f>IF('Budget (CLSP + Projects)'!$K$477,'Budget (CLSP + Projects)'!K45,'Budget (CLSP + Projects)'!K45*(6/'Budget (CLSP + Projects)'!$K$4))</f>
        <v>0</v>
      </c>
      <c r="AB43" s="84">
        <f t="shared" si="62"/>
        <v>0</v>
      </c>
      <c r="AC43" s="85" t="str">
        <f t="shared" si="63"/>
        <v/>
      </c>
      <c r="AD43" s="75"/>
      <c r="AE43" s="67"/>
      <c r="AF43" s="75"/>
      <c r="AG43" s="25"/>
      <c r="AH43" s="83">
        <f>IF('Budget (CLSP + Projects)'!$M$4&lt;7,'Budget (CLSP + Projects)'!M45,'Budget (CLSP + Projects)'!M45*(6/'Budget (CLSP + Projects)'!$M$4))</f>
        <v>0</v>
      </c>
      <c r="AI43" s="84">
        <f t="shared" si="64"/>
        <v>0</v>
      </c>
      <c r="AJ43" s="85" t="str">
        <f t="shared" si="65"/>
        <v/>
      </c>
      <c r="AK43" s="75"/>
      <c r="AL43" s="67"/>
      <c r="AM43" s="8" t="s">
        <v>89</v>
      </c>
      <c r="AN43" s="75"/>
      <c r="AO43" s="28">
        <f t="shared" si="66"/>
        <v>0</v>
      </c>
      <c r="AP43" s="84">
        <f t="shared" si="67"/>
        <v>0</v>
      </c>
      <c r="AQ43" s="84">
        <f t="shared" si="68"/>
        <v>0</v>
      </c>
      <c r="AR43" s="85" t="str">
        <f t="shared" si="69"/>
        <v/>
      </c>
      <c r="AS43" s="75"/>
    </row>
    <row r="44" spans="1:45">
      <c r="A44" s="5"/>
      <c r="B44" s="203"/>
      <c r="C44" s="8" t="str">
        <f>'Budget (CLSP + Projects)'!C46</f>
        <v>Assets (Minor Equipment)</v>
      </c>
      <c r="D44" s="8"/>
      <c r="E44" s="25"/>
      <c r="F44" s="83">
        <f>'Budget (CLSP + Projects)'!E46/2</f>
        <v>0</v>
      </c>
      <c r="G44" s="84">
        <f t="shared" si="70"/>
        <v>0</v>
      </c>
      <c r="H44" s="85" t="str">
        <f t="shared" si="57"/>
        <v/>
      </c>
      <c r="I44" s="72"/>
      <c r="J44" s="67"/>
      <c r="K44" s="75"/>
      <c r="L44" s="25"/>
      <c r="M44" s="83">
        <f>'Budget (CLSP + Projects)'!G46/2</f>
        <v>0</v>
      </c>
      <c r="N44" s="84">
        <f t="shared" si="58"/>
        <v>0</v>
      </c>
      <c r="O44" s="85" t="str">
        <f t="shared" si="59"/>
        <v/>
      </c>
      <c r="P44" s="75"/>
      <c r="Q44" s="67"/>
      <c r="R44" s="75"/>
      <c r="S44" s="25"/>
      <c r="T44" s="83">
        <f>IF('Budget (CLSP + Projects)'!$I$4&lt;7,'Budget (CLSP + Projects)'!I46,'Budget (CLSP + Projects)'!I46*(6/'Budget (CLSP + Projects)'!$I$4))</f>
        <v>0</v>
      </c>
      <c r="U44" s="84">
        <f t="shared" si="60"/>
        <v>0</v>
      </c>
      <c r="V44" s="85" t="str">
        <f t="shared" si="61"/>
        <v/>
      </c>
      <c r="W44" s="75"/>
      <c r="X44" s="67"/>
      <c r="Y44" s="75"/>
      <c r="Z44" s="25"/>
      <c r="AA44" s="83">
        <f>IF('Budget (CLSP + Projects)'!$K$477,'Budget (CLSP + Projects)'!K46,'Budget (CLSP + Projects)'!K46*(6/'Budget (CLSP + Projects)'!$K$4))</f>
        <v>0</v>
      </c>
      <c r="AB44" s="84">
        <f t="shared" si="62"/>
        <v>0</v>
      </c>
      <c r="AC44" s="85" t="str">
        <f t="shared" si="63"/>
        <v/>
      </c>
      <c r="AD44" s="75"/>
      <c r="AE44" s="67"/>
      <c r="AF44" s="75"/>
      <c r="AG44" s="25"/>
      <c r="AH44" s="83">
        <f>IF('Budget (CLSP + Projects)'!$M$4&lt;7,'Budget (CLSP + Projects)'!M46,'Budget (CLSP + Projects)'!M46*(6/'Budget (CLSP + Projects)'!$M$4))</f>
        <v>0</v>
      </c>
      <c r="AI44" s="84">
        <f t="shared" si="64"/>
        <v>0</v>
      </c>
      <c r="AJ44" s="85" t="str">
        <f t="shared" si="65"/>
        <v/>
      </c>
      <c r="AK44" s="75"/>
      <c r="AL44" s="67"/>
      <c r="AM44" s="8" t="s">
        <v>90</v>
      </c>
      <c r="AN44" s="75"/>
      <c r="AO44" s="28">
        <f t="shared" si="66"/>
        <v>0</v>
      </c>
      <c r="AP44" s="84">
        <f t="shared" si="67"/>
        <v>0</v>
      </c>
      <c r="AQ44" s="84">
        <f t="shared" si="68"/>
        <v>0</v>
      </c>
      <c r="AR44" s="85" t="str">
        <f t="shared" si="69"/>
        <v/>
      </c>
      <c r="AS44" s="75"/>
    </row>
    <row r="45" spans="1:45">
      <c r="A45" s="5"/>
      <c r="B45" s="203"/>
      <c r="C45" s="8" t="str">
        <f>'Budget (CLSP + Projects)'!C47</f>
        <v>Depreciation on Capex</v>
      </c>
      <c r="D45" s="8"/>
      <c r="E45" s="25"/>
      <c r="F45" s="83">
        <f>'Budget (CLSP + Projects)'!E47/2</f>
        <v>0</v>
      </c>
      <c r="G45" s="84">
        <f t="shared" si="70"/>
        <v>0</v>
      </c>
      <c r="H45" s="85" t="str">
        <f t="shared" si="57"/>
        <v/>
      </c>
      <c r="I45" s="72"/>
      <c r="J45" s="67"/>
      <c r="K45" s="75"/>
      <c r="L45" s="25"/>
      <c r="M45" s="83">
        <f>'Budget (CLSP + Projects)'!G47/2</f>
        <v>0</v>
      </c>
      <c r="N45" s="84">
        <f t="shared" si="58"/>
        <v>0</v>
      </c>
      <c r="O45" s="85" t="str">
        <f t="shared" si="59"/>
        <v/>
      </c>
      <c r="P45" s="75"/>
      <c r="Q45" s="67"/>
      <c r="R45" s="75"/>
      <c r="S45" s="25"/>
      <c r="T45" s="83">
        <f>IF('Budget (CLSP + Projects)'!$I$4&lt;7,'Budget (CLSP + Projects)'!I47,'Budget (CLSP + Projects)'!I47*(6/'Budget (CLSP + Projects)'!$I$4))</f>
        <v>0</v>
      </c>
      <c r="U45" s="84">
        <f t="shared" si="60"/>
        <v>0</v>
      </c>
      <c r="V45" s="85" t="str">
        <f t="shared" si="61"/>
        <v/>
      </c>
      <c r="W45" s="75"/>
      <c r="X45" s="67"/>
      <c r="Y45" s="75"/>
      <c r="Z45" s="25"/>
      <c r="AA45" s="83">
        <f>IF('Budget (CLSP + Projects)'!$K$477,'Budget (CLSP + Projects)'!K47,'Budget (CLSP + Projects)'!K47*(6/'Budget (CLSP + Projects)'!$K$4))</f>
        <v>0</v>
      </c>
      <c r="AB45" s="84">
        <f t="shared" si="62"/>
        <v>0</v>
      </c>
      <c r="AC45" s="85" t="str">
        <f t="shared" si="63"/>
        <v/>
      </c>
      <c r="AD45" s="75"/>
      <c r="AE45" s="67"/>
      <c r="AF45" s="75"/>
      <c r="AG45" s="25"/>
      <c r="AH45" s="83">
        <f>IF('Budget (CLSP + Projects)'!$M$4&lt;7,'Budget (CLSP + Projects)'!M47,'Budget (CLSP + Projects)'!M47*(6/'Budget (CLSP + Projects)'!$M$4))</f>
        <v>0</v>
      </c>
      <c r="AI45" s="84">
        <f t="shared" si="64"/>
        <v>0</v>
      </c>
      <c r="AJ45" s="85" t="str">
        <f t="shared" si="65"/>
        <v/>
      </c>
      <c r="AK45" s="75"/>
      <c r="AL45" s="67"/>
      <c r="AM45" s="8" t="s">
        <v>91</v>
      </c>
      <c r="AN45" s="75"/>
      <c r="AO45" s="28">
        <f t="shared" si="66"/>
        <v>0</v>
      </c>
      <c r="AP45" s="84">
        <f t="shared" si="67"/>
        <v>0</v>
      </c>
      <c r="AQ45" s="84">
        <f t="shared" si="68"/>
        <v>0</v>
      </c>
      <c r="AR45" s="85" t="str">
        <f t="shared" si="69"/>
        <v/>
      </c>
      <c r="AS45" s="75"/>
    </row>
    <row r="46" spans="1:45">
      <c r="A46" s="5"/>
      <c r="B46" s="203"/>
      <c r="C46" s="8" t="str">
        <f>'Budget (CLSP + Projects)'!C48</f>
        <v>Auspicing or Management Fee</v>
      </c>
      <c r="D46" s="8"/>
      <c r="E46" s="25"/>
      <c r="F46" s="83">
        <f>'Budget (CLSP + Projects)'!E48/2</f>
        <v>0</v>
      </c>
      <c r="G46" s="84">
        <f t="shared" si="70"/>
        <v>0</v>
      </c>
      <c r="H46" s="85" t="str">
        <f t="shared" si="57"/>
        <v/>
      </c>
      <c r="I46" s="72"/>
      <c r="J46" s="67"/>
      <c r="K46" s="75"/>
      <c r="L46" s="25"/>
      <c r="M46" s="83">
        <f>'Budget (CLSP + Projects)'!G48/2</f>
        <v>0</v>
      </c>
      <c r="N46" s="84">
        <f t="shared" si="58"/>
        <v>0</v>
      </c>
      <c r="O46" s="85" t="str">
        <f t="shared" si="59"/>
        <v/>
      </c>
      <c r="P46" s="75"/>
      <c r="Q46" s="67"/>
      <c r="R46" s="75"/>
      <c r="S46" s="25"/>
      <c r="T46" s="83">
        <f>IF('Budget (CLSP + Projects)'!$I$4&lt;7,'Budget (CLSP + Projects)'!I48,'Budget (CLSP + Projects)'!I48*(6/'Budget (CLSP + Projects)'!$I$4))</f>
        <v>0</v>
      </c>
      <c r="U46" s="84">
        <f t="shared" si="60"/>
        <v>0</v>
      </c>
      <c r="V46" s="85" t="str">
        <f t="shared" si="61"/>
        <v/>
      </c>
      <c r="W46" s="75"/>
      <c r="X46" s="67"/>
      <c r="Y46" s="75"/>
      <c r="Z46" s="25"/>
      <c r="AA46" s="83">
        <f>IF('Budget (CLSP + Projects)'!$K$477,'Budget (CLSP + Projects)'!K48,'Budget (CLSP + Projects)'!K48*(6/'Budget (CLSP + Projects)'!$K$4))</f>
        <v>0</v>
      </c>
      <c r="AB46" s="84">
        <f t="shared" si="62"/>
        <v>0</v>
      </c>
      <c r="AC46" s="85" t="str">
        <f t="shared" si="63"/>
        <v/>
      </c>
      <c r="AD46" s="75"/>
      <c r="AE46" s="67"/>
      <c r="AF46" s="75"/>
      <c r="AG46" s="25"/>
      <c r="AH46" s="83">
        <f>IF('Budget (CLSP + Projects)'!$M$4&lt;7,'Budget (CLSP + Projects)'!M48,'Budget (CLSP + Projects)'!M48*(6/'Budget (CLSP + Projects)'!$M$4))</f>
        <v>0</v>
      </c>
      <c r="AI46" s="84">
        <f t="shared" si="64"/>
        <v>0</v>
      </c>
      <c r="AJ46" s="85" t="str">
        <f t="shared" si="65"/>
        <v/>
      </c>
      <c r="AK46" s="75"/>
      <c r="AL46" s="67"/>
      <c r="AM46" s="8" t="s">
        <v>67</v>
      </c>
      <c r="AN46" s="75"/>
      <c r="AO46" s="28">
        <f t="shared" si="66"/>
        <v>0</v>
      </c>
      <c r="AP46" s="84">
        <f t="shared" si="67"/>
        <v>0</v>
      </c>
      <c r="AQ46" s="84">
        <f t="shared" ref="AQ46" si="71">AP46-AO46</f>
        <v>0</v>
      </c>
      <c r="AR46" s="85"/>
      <c r="AS46" s="75"/>
    </row>
    <row r="47" spans="1:45">
      <c r="A47" s="5"/>
      <c r="B47" s="203"/>
      <c r="C47" s="8" t="str">
        <f>'Budget (CLSP + Projects)'!C49</f>
        <v>Other</v>
      </c>
      <c r="D47" s="8"/>
      <c r="E47" s="25"/>
      <c r="F47" s="83">
        <f>'Budget (CLSP + Projects)'!E49/2</f>
        <v>0</v>
      </c>
      <c r="G47" s="84">
        <f t="shared" si="70"/>
        <v>0</v>
      </c>
      <c r="H47" s="85" t="str">
        <f t="shared" si="57"/>
        <v/>
      </c>
      <c r="I47" s="72"/>
      <c r="J47" s="67"/>
      <c r="K47" s="75"/>
      <c r="L47" s="25"/>
      <c r="M47" s="83">
        <f>'Budget (CLSP + Projects)'!G49/2</f>
        <v>0</v>
      </c>
      <c r="N47" s="84">
        <f t="shared" si="58"/>
        <v>0</v>
      </c>
      <c r="O47" s="85" t="str">
        <f t="shared" si="59"/>
        <v/>
      </c>
      <c r="P47" s="75"/>
      <c r="Q47" s="67"/>
      <c r="R47" s="75"/>
      <c r="S47" s="25"/>
      <c r="T47" s="83">
        <f>IF('Budget (CLSP + Projects)'!$I$4&lt;7,'Budget (CLSP + Projects)'!I49,'Budget (CLSP + Projects)'!I49*(6/'Budget (CLSP + Projects)'!$I$4))</f>
        <v>0</v>
      </c>
      <c r="U47" s="84">
        <f t="shared" si="60"/>
        <v>0</v>
      </c>
      <c r="V47" s="85" t="str">
        <f t="shared" si="61"/>
        <v/>
      </c>
      <c r="W47" s="75"/>
      <c r="X47" s="67"/>
      <c r="Y47" s="75"/>
      <c r="Z47" s="25"/>
      <c r="AA47" s="83">
        <f>IF('Budget (CLSP + Projects)'!$K$477,'Budget (CLSP + Projects)'!K49,'Budget (CLSP + Projects)'!K49*(6/'Budget (CLSP + Projects)'!$K$4))</f>
        <v>0</v>
      </c>
      <c r="AB47" s="84">
        <f t="shared" si="62"/>
        <v>0</v>
      </c>
      <c r="AC47" s="85" t="str">
        <f t="shared" si="63"/>
        <v/>
      </c>
      <c r="AD47" s="75"/>
      <c r="AE47" s="67"/>
      <c r="AF47" s="75"/>
      <c r="AG47" s="25"/>
      <c r="AH47" s="83">
        <f>IF('Budget (CLSP + Projects)'!$M$4&lt;7,'Budget (CLSP + Projects)'!M49,'Budget (CLSP + Projects)'!M49*(6/'Budget (CLSP + Projects)'!$M$4))</f>
        <v>0</v>
      </c>
      <c r="AI47" s="84">
        <f t="shared" si="64"/>
        <v>0</v>
      </c>
      <c r="AJ47" s="85" t="str">
        <f t="shared" si="65"/>
        <v/>
      </c>
      <c r="AK47" s="75"/>
      <c r="AL47" s="67"/>
      <c r="AM47" s="8" t="s">
        <v>23</v>
      </c>
      <c r="AN47" s="75"/>
      <c r="AO47" s="28">
        <f t="shared" si="66"/>
        <v>0</v>
      </c>
      <c r="AP47" s="84">
        <f t="shared" si="67"/>
        <v>0</v>
      </c>
      <c r="AQ47" s="84">
        <f t="shared" si="68"/>
        <v>0</v>
      </c>
      <c r="AR47" s="85" t="str">
        <f t="shared" si="69"/>
        <v/>
      </c>
      <c r="AS47" s="75"/>
    </row>
    <row r="48" spans="1:45">
      <c r="A48" s="5"/>
      <c r="B48" s="203"/>
      <c r="C48" s="100" t="str">
        <f>'Budget (CLSP + Projects)'!C50</f>
        <v>E. Total Operating Expenses</v>
      </c>
      <c r="D48" s="37"/>
      <c r="E48" s="30">
        <f>SUM(E30:E47)</f>
        <v>0</v>
      </c>
      <c r="F48" s="30">
        <f>SUM(F30:F47)</f>
        <v>0</v>
      </c>
      <c r="G48" s="84">
        <f t="shared" si="70"/>
        <v>0</v>
      </c>
      <c r="H48" s="85" t="str">
        <f t="shared" si="57"/>
        <v/>
      </c>
      <c r="I48" s="72"/>
      <c r="J48" s="67"/>
      <c r="K48" s="75"/>
      <c r="L48" s="30">
        <f>SUM(L30:L47)</f>
        <v>0</v>
      </c>
      <c r="M48" s="30">
        <f>SUM(M30:M47)</f>
        <v>0</v>
      </c>
      <c r="N48" s="84">
        <f t="shared" si="58"/>
        <v>0</v>
      </c>
      <c r="O48" s="85" t="str">
        <f t="shared" si="59"/>
        <v/>
      </c>
      <c r="P48" s="75"/>
      <c r="Q48" s="67"/>
      <c r="R48" s="75"/>
      <c r="S48" s="30">
        <f>SUM(S30:S47)</f>
        <v>0</v>
      </c>
      <c r="T48" s="107">
        <f>IF('Budget (CLSP + Projects)'!$I$4&lt;6,'Budget (CLSP + Projects)'!I48,'Budget (CLSP + Projects)'!I48*(6/'Budget (CLSP + Projects)'!$I$4))</f>
        <v>0</v>
      </c>
      <c r="U48" s="84">
        <f t="shared" si="60"/>
        <v>0</v>
      </c>
      <c r="V48" s="85" t="str">
        <f t="shared" si="61"/>
        <v/>
      </c>
      <c r="W48" s="75"/>
      <c r="X48" s="67"/>
      <c r="Y48" s="75"/>
      <c r="Z48" s="30">
        <f>SUM(Z30:Z47)</f>
        <v>0</v>
      </c>
      <c r="AA48" s="107">
        <f>IF('Budget (CLSP + Projects)'!$K$4&lt;6,'Budget (CLSP + Projects)'!K48,'Budget (CLSP + Projects)'!K48*(6/'Budget (CLSP + Projects)'!$K$4))</f>
        <v>0</v>
      </c>
      <c r="AB48" s="84">
        <f t="shared" si="62"/>
        <v>0</v>
      </c>
      <c r="AC48" s="85" t="str">
        <f t="shared" si="63"/>
        <v/>
      </c>
      <c r="AD48" s="75"/>
      <c r="AE48" s="67"/>
      <c r="AF48" s="75"/>
      <c r="AG48" s="30">
        <f>SUM(AG30:AG47)</f>
        <v>0</v>
      </c>
      <c r="AH48" s="107">
        <f>IF('Budget (CLSP + Projects)'!$M$4&lt;6,'Budget (CLSP + Projects)'!M48,'Budget (CLSP + Projects)'!M48*(6/'Budget (CLSP + Projects)'!$M$4))</f>
        <v>0</v>
      </c>
      <c r="AI48" s="84">
        <f t="shared" si="64"/>
        <v>0</v>
      </c>
      <c r="AJ48" s="85" t="str">
        <f t="shared" si="65"/>
        <v/>
      </c>
      <c r="AK48" s="75"/>
      <c r="AL48" s="67"/>
      <c r="AM48" s="40" t="s">
        <v>92</v>
      </c>
      <c r="AN48" s="75"/>
      <c r="AO48" s="28">
        <f>E48+L48+S48+Z48+AG48</f>
        <v>0</v>
      </c>
      <c r="AP48" s="84">
        <f t="shared" si="67"/>
        <v>0</v>
      </c>
      <c r="AQ48" s="84">
        <f t="shared" si="68"/>
        <v>0</v>
      </c>
      <c r="AR48" s="85" t="str">
        <f t="shared" si="69"/>
        <v/>
      </c>
      <c r="AS48" s="75"/>
    </row>
    <row r="49" spans="1:45" ht="13.15">
      <c r="A49" s="5"/>
      <c r="B49" s="203"/>
      <c r="C49" s="8"/>
      <c r="D49" s="37"/>
      <c r="E49" s="5"/>
      <c r="F49" s="5"/>
      <c r="G49" s="5"/>
      <c r="H49" s="5"/>
      <c r="I49" s="72"/>
      <c r="J49" s="67"/>
      <c r="K49" s="75"/>
      <c r="L49" s="5"/>
      <c r="M49" s="5"/>
      <c r="N49" s="5"/>
      <c r="O49" s="5"/>
      <c r="P49" s="75"/>
      <c r="Q49" s="67"/>
      <c r="R49" s="75"/>
      <c r="S49" s="5"/>
      <c r="T49" s="6"/>
      <c r="U49" s="5"/>
      <c r="V49" s="5"/>
      <c r="W49" s="75"/>
      <c r="X49" s="67"/>
      <c r="Y49" s="75"/>
      <c r="Z49" s="5"/>
      <c r="AA49" s="6"/>
      <c r="AB49" s="10"/>
      <c r="AC49" s="10"/>
      <c r="AD49" s="75"/>
      <c r="AE49" s="67"/>
      <c r="AF49" s="75"/>
      <c r="AG49" s="5"/>
      <c r="AH49" s="6"/>
      <c r="AI49" s="10"/>
      <c r="AJ49" s="10"/>
      <c r="AK49" s="75"/>
      <c r="AL49" s="67"/>
      <c r="AM49" s="40"/>
      <c r="AN49" s="75"/>
      <c r="AO49" s="5"/>
      <c r="AP49" s="5"/>
      <c r="AQ49" s="5"/>
      <c r="AR49" s="5"/>
      <c r="AS49" s="75"/>
    </row>
    <row r="50" spans="1:45" ht="13.15">
      <c r="A50" s="5"/>
      <c r="B50" s="203"/>
      <c r="C50" s="26" t="str">
        <f>'Budget (CLSP + Projects)'!C52</f>
        <v>F. Total CLSP Expenses (Salaries + Operating)</v>
      </c>
      <c r="D50" s="38"/>
      <c r="E50" s="30">
        <f>E28+E48</f>
        <v>0</v>
      </c>
      <c r="F50" s="30">
        <f>F28+F48</f>
        <v>0</v>
      </c>
      <c r="G50" s="84">
        <f t="shared" si="70"/>
        <v>0</v>
      </c>
      <c r="H50" s="85" t="str">
        <f t="shared" si="57"/>
        <v/>
      </c>
      <c r="I50" s="72"/>
      <c r="J50" s="67"/>
      <c r="K50" s="75"/>
      <c r="L50" s="30">
        <f>L28+L48</f>
        <v>0</v>
      </c>
      <c r="M50" s="30">
        <f>M28+M48</f>
        <v>0</v>
      </c>
      <c r="N50" s="84">
        <f t="shared" si="58"/>
        <v>0</v>
      </c>
      <c r="O50" s="85" t="str">
        <f t="shared" si="59"/>
        <v/>
      </c>
      <c r="P50" s="75"/>
      <c r="Q50" s="67"/>
      <c r="R50" s="75"/>
      <c r="S50" s="30">
        <f>S28+S48</f>
        <v>0</v>
      </c>
      <c r="T50" s="107">
        <f>IF('Budget (CLSP + Projects)'!$I$4&lt;6,'Budget (CLSP + Projects)'!I50,'Budget (CLSP + Projects)'!I50*(6/'Budget (CLSP + Projects)'!$I$4))</f>
        <v>0</v>
      </c>
      <c r="U50" s="84">
        <f t="shared" si="60"/>
        <v>0</v>
      </c>
      <c r="V50" s="85" t="str">
        <f t="shared" si="61"/>
        <v/>
      </c>
      <c r="W50" s="75"/>
      <c r="X50" s="67"/>
      <c r="Y50" s="75"/>
      <c r="Z50" s="30">
        <f>Z28+Z48</f>
        <v>0</v>
      </c>
      <c r="AA50" s="107">
        <f>IF('Budget (CLSP + Projects)'!$K$4&lt;6,'Budget (CLSP + Projects)'!K50,'Budget (CLSP + Projects)'!K50*(6/'Budget (CLSP + Projects)'!$K$4))</f>
        <v>0</v>
      </c>
      <c r="AB50" s="84">
        <f t="shared" si="62"/>
        <v>0</v>
      </c>
      <c r="AC50" s="85" t="str">
        <f t="shared" si="63"/>
        <v/>
      </c>
      <c r="AD50" s="75"/>
      <c r="AE50" s="67"/>
      <c r="AF50" s="75"/>
      <c r="AG50" s="30">
        <f>AG28+AG48</f>
        <v>0</v>
      </c>
      <c r="AH50" s="107">
        <f>IF('Budget (CLSP + Projects)'!$M$4&lt;6,'Budget (CLSP + Projects)'!M50,'Budget (CLSP + Projects)'!M50*(6/'Budget (CLSP + Projects)'!$M$4))</f>
        <v>0</v>
      </c>
      <c r="AI50" s="84">
        <f t="shared" ref="AI50" si="72">AH50-AG50</f>
        <v>0</v>
      </c>
      <c r="AJ50" s="85" t="str">
        <f t="shared" ref="AJ50" si="73">IF(AG50="","",IFERROR(ABS(AI50/AH50),""))</f>
        <v/>
      </c>
      <c r="AK50" s="75"/>
      <c r="AL50" s="67"/>
      <c r="AM50" s="39" t="s">
        <v>93</v>
      </c>
      <c r="AN50" s="75"/>
      <c r="AO50" s="28">
        <f t="shared" ref="AO50:AP50" si="74">E50+L50+S50+Z50+AG50</f>
        <v>0</v>
      </c>
      <c r="AP50" s="28">
        <f t="shared" si="74"/>
        <v>0</v>
      </c>
      <c r="AQ50" s="84">
        <f t="shared" si="68"/>
        <v>0</v>
      </c>
      <c r="AR50" s="85" t="str">
        <f t="shared" si="69"/>
        <v/>
      </c>
      <c r="AS50" s="75"/>
    </row>
    <row r="51" spans="1:45" ht="13.15">
      <c r="A51" s="5"/>
      <c r="B51" s="203"/>
      <c r="C51" s="8"/>
      <c r="D51" s="38"/>
      <c r="E51" s="5"/>
      <c r="F51" s="5"/>
      <c r="G51" s="5"/>
      <c r="H51" s="5"/>
      <c r="I51" s="72"/>
      <c r="J51" s="67"/>
      <c r="K51" s="75"/>
      <c r="L51" s="5"/>
      <c r="M51" s="5"/>
      <c r="N51" s="5"/>
      <c r="O51" s="5"/>
      <c r="P51" s="75"/>
      <c r="Q51" s="67"/>
      <c r="R51" s="75"/>
      <c r="S51" s="5"/>
      <c r="T51" s="6"/>
      <c r="U51" s="5"/>
      <c r="V51" s="61"/>
      <c r="W51" s="75"/>
      <c r="X51" s="67"/>
      <c r="Y51" s="75"/>
      <c r="Z51" s="5"/>
      <c r="AA51" s="6"/>
      <c r="AB51" s="5"/>
      <c r="AC51" s="61"/>
      <c r="AD51" s="75"/>
      <c r="AE51" s="67"/>
      <c r="AF51" s="75"/>
      <c r="AG51" s="5"/>
      <c r="AH51" s="6"/>
      <c r="AI51" s="5"/>
      <c r="AJ51" s="61"/>
      <c r="AK51" s="75"/>
      <c r="AL51" s="67"/>
      <c r="AM51" s="39"/>
      <c r="AN51" s="75"/>
      <c r="AO51" s="5"/>
      <c r="AP51" s="5"/>
      <c r="AQ51" s="5"/>
      <c r="AR51" s="61"/>
      <c r="AS51" s="75"/>
    </row>
    <row r="52" spans="1:45" ht="13.15">
      <c r="A52" s="5"/>
      <c r="B52" s="203"/>
      <c r="C52" s="26" t="str">
        <f>'Budget (CLSP + Projects)'!C54</f>
        <v>G. Total adjusted Income - Total CLSP Expenses</v>
      </c>
      <c r="D52" s="38"/>
      <c r="E52" s="30">
        <f>E21-E50</f>
        <v>0</v>
      </c>
      <c r="F52" s="30">
        <f>F21-F50</f>
        <v>0</v>
      </c>
      <c r="G52" s="84">
        <f t="shared" si="70"/>
        <v>0</v>
      </c>
      <c r="H52" s="85" t="str">
        <f t="shared" si="57"/>
        <v/>
      </c>
      <c r="I52" s="72"/>
      <c r="J52" s="67"/>
      <c r="K52" s="75"/>
      <c r="L52" s="30">
        <f>L21-L50</f>
        <v>0</v>
      </c>
      <c r="M52" s="30">
        <f>M21-M50</f>
        <v>0</v>
      </c>
      <c r="N52" s="84">
        <f t="shared" ref="N52" si="75">M52-L52</f>
        <v>0</v>
      </c>
      <c r="O52" s="85" t="str">
        <f t="shared" ref="O52" si="76">IF(L52="","",IFERROR(ABS(N52/M52),""))</f>
        <v/>
      </c>
      <c r="P52" s="75"/>
      <c r="Q52" s="67"/>
      <c r="R52" s="75"/>
      <c r="S52" s="30">
        <f>S21-S50</f>
        <v>0</v>
      </c>
      <c r="T52" s="107">
        <f>IF('Budget (CLSP + Projects)'!$I$4&lt;6,'Budget (CLSP + Projects)'!I52,'Budget (CLSP + Projects)'!I52*(6/'Budget (CLSP + Projects)'!$I$4))</f>
        <v>0</v>
      </c>
      <c r="U52" s="84">
        <f t="shared" ref="U52" si="77">T52-S52</f>
        <v>0</v>
      </c>
      <c r="V52" s="85" t="str">
        <f t="shared" ref="V52" si="78">IF(S52="","",IFERROR(ABS(U52/T52),""))</f>
        <v/>
      </c>
      <c r="W52" s="75"/>
      <c r="X52" s="67"/>
      <c r="Y52" s="75"/>
      <c r="Z52" s="30">
        <f>Z21-Z50</f>
        <v>0</v>
      </c>
      <c r="AA52" s="107">
        <f>IF('Budget (CLSP + Projects)'!$K$4&lt;6,'Budget (CLSP + Projects)'!K52,'Budget (CLSP + Projects)'!K52*(6/'Budget (CLSP + Projects)'!$K$4))</f>
        <v>0</v>
      </c>
      <c r="AB52" s="84">
        <f t="shared" ref="AB52" si="79">AA52-Z52</f>
        <v>0</v>
      </c>
      <c r="AC52" s="85" t="str">
        <f t="shared" ref="AC52" si="80">IF(Z52="","",IFERROR(ABS(AB52/AA52),""))</f>
        <v/>
      </c>
      <c r="AD52" s="75"/>
      <c r="AE52" s="67"/>
      <c r="AF52" s="75"/>
      <c r="AG52" s="30">
        <f>AG21-AG50</f>
        <v>0</v>
      </c>
      <c r="AH52" s="107">
        <f>IF('Budget (CLSP + Projects)'!$M$4&lt;6,'Budget (CLSP + Projects)'!M52,'Budget (CLSP + Projects)'!M52*(6/'Budget (CLSP + Projects)'!$M$4))</f>
        <v>0</v>
      </c>
      <c r="AI52" s="84">
        <f t="shared" ref="AI52" si="81">AH52-AG52</f>
        <v>0</v>
      </c>
      <c r="AJ52" s="85" t="str">
        <f t="shared" ref="AJ52" si="82">IF(AG52="","",IFERROR(ABS(AI52/AH52),""))</f>
        <v/>
      </c>
      <c r="AK52" s="75"/>
      <c r="AL52" s="67"/>
      <c r="AM52" s="11" t="s">
        <v>94</v>
      </c>
      <c r="AN52" s="75"/>
      <c r="AO52" s="28">
        <f t="shared" ref="AO52:AP52" si="83">E52+L52+S52+Z52+AG52</f>
        <v>0</v>
      </c>
      <c r="AP52" s="28">
        <f t="shared" si="83"/>
        <v>0</v>
      </c>
      <c r="AQ52" s="84">
        <f t="shared" ref="AQ52" si="84">AP52-AO52</f>
        <v>0</v>
      </c>
      <c r="AR52" s="85" t="str">
        <f t="shared" ref="AR52" si="85">IF(AO52="","",IFERROR(ABS(AQ52/AP52),""))</f>
        <v/>
      </c>
      <c r="AS52" s="75"/>
    </row>
    <row r="53" spans="1:45">
      <c r="A53" s="5"/>
      <c r="B53" s="203"/>
      <c r="C53" s="8"/>
      <c r="D53" s="5"/>
      <c r="E53" s="5"/>
      <c r="F53" s="10"/>
      <c r="G53" s="5"/>
      <c r="H53" s="61"/>
      <c r="I53" s="61"/>
      <c r="J53" s="71"/>
      <c r="K53" s="75"/>
      <c r="L53" s="5"/>
      <c r="M53" s="5"/>
      <c r="N53" s="5"/>
      <c r="O53" s="61"/>
      <c r="P53" s="75"/>
      <c r="Q53" s="71"/>
      <c r="R53" s="75"/>
      <c r="S53" s="5"/>
      <c r="T53" s="5"/>
      <c r="U53" s="5"/>
      <c r="V53" s="61"/>
      <c r="W53" s="75"/>
      <c r="X53" s="71"/>
      <c r="Y53" s="75"/>
      <c r="Z53" s="5"/>
      <c r="AA53" s="5"/>
      <c r="AB53" s="5"/>
      <c r="AC53" s="61"/>
      <c r="AD53" s="75"/>
      <c r="AE53" s="71"/>
      <c r="AF53" s="75"/>
      <c r="AG53" s="5"/>
      <c r="AH53" s="5"/>
      <c r="AI53" s="5"/>
      <c r="AJ53" s="61"/>
      <c r="AK53" s="75"/>
      <c r="AL53" s="71"/>
      <c r="AM53" s="5"/>
      <c r="AN53" s="75"/>
      <c r="AO53" s="5"/>
      <c r="AP53" s="5"/>
      <c r="AQ53" s="5"/>
      <c r="AR53" s="61"/>
      <c r="AS53" s="75"/>
    </row>
    <row r="54" spans="1:45">
      <c r="A54" s="5"/>
      <c r="B54" s="203"/>
      <c r="C54" s="8" t="str">
        <f>'Budget (CLSP + Projects)'!C56</f>
        <v xml:space="preserve"> I. Capital Expenditure (Capex)</v>
      </c>
      <c r="D54" s="8"/>
      <c r="E54" s="25"/>
      <c r="F54" s="83">
        <f>'Budget (CLSP + Projects)'!E56/2</f>
        <v>0</v>
      </c>
      <c r="G54" s="84">
        <f t="shared" ref="G54:G55" si="86">F54-E54</f>
        <v>0</v>
      </c>
      <c r="H54" s="85" t="str">
        <f t="shared" ref="H54:H55" si="87">IF(E54="","",IFERROR(ABS(G54/F54),""))</f>
        <v/>
      </c>
      <c r="I54" s="72"/>
      <c r="J54" s="67"/>
      <c r="K54" s="75"/>
      <c r="L54" s="25"/>
      <c r="M54" s="83">
        <f>'Budget (CLSP + Projects)'!G56/2</f>
        <v>0</v>
      </c>
      <c r="N54" s="84">
        <f t="shared" ref="N54:N55" si="88">M54-L54</f>
        <v>0</v>
      </c>
      <c r="O54" s="85" t="str">
        <f t="shared" ref="O54:O55" si="89">IF(L54="","",IFERROR(ABS(N54/M54),""))</f>
        <v/>
      </c>
      <c r="P54" s="75"/>
      <c r="Q54" s="67"/>
      <c r="R54" s="75"/>
      <c r="S54" s="25"/>
      <c r="T54" s="83">
        <f>IF('Budget (CLSP + Projects)'!$I$4&lt;7,'Budget (CLSP + Projects)'!I56,'Budget (CLSP + Projects)'!I56*(6/'Budget (CLSP + Projects)'!$I$4))</f>
        <v>0</v>
      </c>
      <c r="U54" s="84">
        <f t="shared" ref="U54:U55" si="90">T54-S54</f>
        <v>0</v>
      </c>
      <c r="V54" s="85" t="str">
        <f t="shared" ref="V54:V55" si="91">IF(S54="","",IFERROR(ABS(U54/T54),""))</f>
        <v/>
      </c>
      <c r="W54" s="75"/>
      <c r="X54" s="67"/>
      <c r="Y54" s="75"/>
      <c r="Z54" s="25"/>
      <c r="AA54" s="83">
        <f>IF('Budget (CLSP + Projects)'!$K$4&lt;6,'Budget (CLSP + Projects)'!K56,'Budget (CLSP + Projects)'!K56/(6/'Budget (CLSP + Projects)'!$K$4))</f>
        <v>0</v>
      </c>
      <c r="AB54" s="84">
        <f t="shared" ref="AB54:AB55" si="92">AA54-Z54</f>
        <v>0</v>
      </c>
      <c r="AC54" s="85" t="str">
        <f t="shared" ref="AC54:AC55" si="93">IF(Z54="","",IFERROR(ABS(AB54/AA54),""))</f>
        <v/>
      </c>
      <c r="AD54" s="75"/>
      <c r="AE54" s="67"/>
      <c r="AF54" s="75"/>
      <c r="AG54" s="25"/>
      <c r="AH54" s="83">
        <f>IF('Budget (CLSP + Projects)'!$M$4&lt;7,'Budget (CLSP + Projects)'!M56,'Budget (CLSP + Projects)'!M56*(6/'Budget (CLSP + Projects)'!$M$4))</f>
        <v>0</v>
      </c>
      <c r="AI54" s="84">
        <f t="shared" ref="AI54:AI55" si="94">AH54-AG54</f>
        <v>0</v>
      </c>
      <c r="AJ54" s="85" t="str">
        <f t="shared" ref="AJ54:AJ55" si="95">IF(AG54="","",IFERROR(ABS(AI54/AH54),""))</f>
        <v/>
      </c>
      <c r="AK54" s="75"/>
      <c r="AL54" s="67"/>
      <c r="AM54" s="8" t="s">
        <v>95</v>
      </c>
      <c r="AN54" s="75"/>
      <c r="AO54" s="28">
        <f t="shared" ref="AO54:AO55" si="96">E54+L54+S54+Z54+AG54</f>
        <v>0</v>
      </c>
      <c r="AP54" s="84">
        <f t="shared" ref="AP54:AP55" si="97">F54+M54+T54+AA54+AH54</f>
        <v>0</v>
      </c>
      <c r="AQ54" s="84">
        <f t="shared" ref="AQ54:AQ55" si="98">AP54-AO54</f>
        <v>0</v>
      </c>
      <c r="AR54" s="85" t="str">
        <f t="shared" ref="AR54:AR55" si="99">IF(AO54="","",IFERROR(ABS(AQ54/AP54),""))</f>
        <v/>
      </c>
      <c r="AS54" s="75"/>
    </row>
    <row r="55" spans="1:45">
      <c r="A55" s="5"/>
      <c r="B55" s="203"/>
      <c r="C55" s="8" t="str">
        <f>'Budget (CLSP + Projects)'!C57</f>
        <v>J.  Opening Accumulated Depreciation</v>
      </c>
      <c r="D55" s="8"/>
      <c r="E55" s="25"/>
      <c r="F55" s="83">
        <f>'Budget (CLSP + Projects)'!E57/2</f>
        <v>0</v>
      </c>
      <c r="G55" s="84">
        <f t="shared" si="86"/>
        <v>0</v>
      </c>
      <c r="H55" s="85" t="str">
        <f t="shared" si="87"/>
        <v/>
      </c>
      <c r="I55" s="72"/>
      <c r="J55" s="67"/>
      <c r="K55" s="75"/>
      <c r="L55" s="25"/>
      <c r="M55" s="83">
        <f>'Budget (CLSP + Projects)'!G57/2</f>
        <v>0</v>
      </c>
      <c r="N55" s="84">
        <f t="shared" si="88"/>
        <v>0</v>
      </c>
      <c r="O55" s="85" t="str">
        <f t="shared" si="89"/>
        <v/>
      </c>
      <c r="P55" s="75"/>
      <c r="Q55" s="67"/>
      <c r="R55" s="75"/>
      <c r="S55" s="25"/>
      <c r="T55" s="83">
        <f>IF('Budget (CLSP + Projects)'!$I$4&lt;7,'Budget (CLSP + Projects)'!I57,'Budget (CLSP + Projects)'!I57*(6/'Budget (CLSP + Projects)'!$I$4))</f>
        <v>0</v>
      </c>
      <c r="U55" s="84">
        <f t="shared" si="90"/>
        <v>0</v>
      </c>
      <c r="V55" s="85" t="str">
        <f t="shared" si="91"/>
        <v/>
      </c>
      <c r="W55" s="75"/>
      <c r="X55" s="67"/>
      <c r="Y55" s="75"/>
      <c r="Z55" s="25"/>
      <c r="AA55" s="83">
        <f>IF('Budget (CLSP + Projects)'!$K$4&lt;6,'Budget (CLSP + Projects)'!K57,'Budget (CLSP + Projects)'!K57/(6/'Budget (CLSP + Projects)'!$K$4))</f>
        <v>0</v>
      </c>
      <c r="AB55" s="84">
        <f t="shared" si="92"/>
        <v>0</v>
      </c>
      <c r="AC55" s="85" t="str">
        <f t="shared" si="93"/>
        <v/>
      </c>
      <c r="AD55" s="75"/>
      <c r="AE55" s="67"/>
      <c r="AF55" s="75"/>
      <c r="AG55" s="25"/>
      <c r="AH55" s="83">
        <f>IF('Budget (CLSP + Projects)'!$M$4&lt;7,'Budget (CLSP + Projects)'!M57,'Budget (CLSP + Projects)'!M57*(6/'Budget (CLSP + Projects)'!$M$4))</f>
        <v>0</v>
      </c>
      <c r="AI55" s="84">
        <f t="shared" si="94"/>
        <v>0</v>
      </c>
      <c r="AJ55" s="85" t="str">
        <f t="shared" si="95"/>
        <v/>
      </c>
      <c r="AK55" s="75"/>
      <c r="AL55" s="67"/>
      <c r="AM55" s="8" t="s">
        <v>96</v>
      </c>
      <c r="AN55" s="75"/>
      <c r="AO55" s="28">
        <f t="shared" si="96"/>
        <v>0</v>
      </c>
      <c r="AP55" s="84">
        <f t="shared" si="97"/>
        <v>0</v>
      </c>
      <c r="AQ55" s="84">
        <f t="shared" si="98"/>
        <v>0</v>
      </c>
      <c r="AR55" s="85" t="str">
        <f t="shared" si="99"/>
        <v/>
      </c>
      <c r="AS55" s="75"/>
    </row>
    <row r="56" spans="1:45" ht="13.15">
      <c r="B56" s="50"/>
      <c r="C56" s="45"/>
      <c r="D56" s="46"/>
      <c r="E56" s="47"/>
      <c r="F56" s="47"/>
      <c r="G56" s="47"/>
      <c r="H56" s="64"/>
      <c r="I56" s="64"/>
      <c r="J56" s="76"/>
      <c r="K56" s="77"/>
      <c r="L56" s="47"/>
      <c r="M56" s="47"/>
      <c r="N56" s="47"/>
      <c r="O56" s="64"/>
      <c r="P56" s="77"/>
      <c r="Q56" s="76"/>
      <c r="R56" s="77"/>
      <c r="S56" s="47"/>
      <c r="T56" s="47"/>
      <c r="U56" s="47"/>
      <c r="V56" s="64"/>
      <c r="W56" s="77"/>
      <c r="X56" s="76"/>
      <c r="Y56" s="77"/>
      <c r="Z56" s="47"/>
      <c r="AA56" s="47"/>
      <c r="AB56" s="47"/>
      <c r="AC56" s="64"/>
      <c r="AD56" s="77"/>
      <c r="AE56" s="76"/>
      <c r="AF56" s="77"/>
      <c r="AG56" s="47"/>
      <c r="AH56" s="47"/>
      <c r="AI56" s="47"/>
      <c r="AJ56" s="64"/>
      <c r="AK56" s="77"/>
      <c r="AL56" s="76"/>
      <c r="AM56" s="64"/>
      <c r="AN56" s="77"/>
      <c r="AO56" s="47"/>
      <c r="AP56" s="47"/>
      <c r="AQ56" s="47"/>
      <c r="AR56" s="64"/>
      <c r="AS56" s="77"/>
    </row>
    <row r="57" spans="1:45" ht="18.75" customHeight="1">
      <c r="A57" s="5"/>
      <c r="B57" s="42"/>
      <c r="C57" s="90"/>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row>
    <row r="58" spans="1:45" ht="15.4" customHeight="1">
      <c r="A58" s="5"/>
      <c r="B58" s="203" t="s">
        <v>73</v>
      </c>
      <c r="C58" s="13" t="s">
        <v>97</v>
      </c>
      <c r="D58" s="75"/>
      <c r="E58" s="108">
        <f>E19-E50-(E54-E55)</f>
        <v>0</v>
      </c>
      <c r="F58" s="178"/>
      <c r="G58" s="75"/>
      <c r="H58" s="75"/>
      <c r="I58" s="75"/>
      <c r="J58" s="75"/>
      <c r="K58" s="75"/>
      <c r="L58" s="108">
        <f>L19-L50-(L54-L55)</f>
        <v>0</v>
      </c>
      <c r="M58" s="178"/>
      <c r="N58" s="75"/>
      <c r="O58" s="75"/>
      <c r="P58" s="75"/>
      <c r="Q58" s="75"/>
      <c r="R58" s="75"/>
      <c r="S58" s="108">
        <f>S19-S50-(S54-S55)</f>
        <v>0</v>
      </c>
      <c r="T58" s="178"/>
      <c r="U58" s="75"/>
      <c r="V58" s="75"/>
      <c r="W58" s="75"/>
      <c r="X58" s="75"/>
      <c r="Y58" s="75"/>
      <c r="Z58" s="108">
        <f>Z19-Z50-(Z54-Z55)</f>
        <v>0</v>
      </c>
      <c r="AA58" s="178"/>
      <c r="AB58" s="75"/>
      <c r="AC58" s="75"/>
      <c r="AD58" s="75"/>
      <c r="AE58" s="75"/>
      <c r="AF58" s="75"/>
      <c r="AG58" s="108">
        <f>AG19-AG50-(AG54-AG55)</f>
        <v>0</v>
      </c>
      <c r="AH58" s="178"/>
      <c r="AI58" s="75"/>
      <c r="AJ58" s="75"/>
      <c r="AK58" s="75"/>
      <c r="AL58" s="75"/>
      <c r="AM58" s="13" t="s">
        <v>98</v>
      </c>
      <c r="AN58" s="75"/>
      <c r="AO58" s="108">
        <f>AO19-AO50-(AO54-AO55)</f>
        <v>0</v>
      </c>
      <c r="AP58" s="178"/>
      <c r="AQ58" s="75"/>
      <c r="AR58" s="75"/>
      <c r="AS58" s="75"/>
    </row>
    <row r="59" spans="1:45" ht="23.25" customHeight="1">
      <c r="A59" s="5"/>
      <c r="B59" s="203"/>
      <c r="C59" s="13"/>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row>
    <row r="60" spans="1:45">
      <c r="A60" s="44"/>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row>
    <row r="62" spans="1:45">
      <c r="C62" s="150" t="s">
        <v>99</v>
      </c>
      <c r="D62" s="150"/>
      <c r="E62" s="150"/>
      <c r="F62" s="150"/>
      <c r="G62" s="150"/>
      <c r="H62" s="150"/>
      <c r="I62" s="166"/>
      <c r="J62" s="167"/>
    </row>
    <row r="63" spans="1:45">
      <c r="C63" s="206"/>
      <c r="D63" s="150"/>
      <c r="E63" s="150"/>
      <c r="F63" s="150"/>
      <c r="G63" s="150"/>
      <c r="H63" s="150"/>
      <c r="I63" s="166"/>
      <c r="J63" s="167"/>
    </row>
    <row r="64" spans="1:45">
      <c r="C64" s="207"/>
      <c r="D64" s="150"/>
      <c r="E64" s="150"/>
      <c r="F64" s="150"/>
      <c r="G64" s="150"/>
      <c r="H64" s="150"/>
      <c r="I64" s="166"/>
      <c r="J64" s="167"/>
    </row>
    <row r="65" spans="3:10">
      <c r="C65" s="207"/>
      <c r="D65" s="150"/>
      <c r="E65" s="150"/>
      <c r="F65" s="150"/>
      <c r="G65" s="150"/>
      <c r="H65" s="150"/>
      <c r="I65" s="166"/>
      <c r="J65" s="167"/>
    </row>
    <row r="66" spans="3:10">
      <c r="C66" s="207"/>
      <c r="D66" s="150"/>
      <c r="E66" s="150"/>
      <c r="F66" s="150"/>
      <c r="G66" s="150"/>
      <c r="H66" s="150"/>
      <c r="I66" s="166"/>
      <c r="J66" s="167"/>
    </row>
    <row r="67" spans="3:10">
      <c r="C67" s="207"/>
      <c r="D67" s="150"/>
      <c r="E67" s="150"/>
      <c r="F67" s="150"/>
      <c r="G67" s="150"/>
      <c r="H67" s="150"/>
      <c r="I67" s="166"/>
      <c r="J67" s="167"/>
    </row>
    <row r="68" spans="3:10">
      <c r="C68" s="207"/>
      <c r="D68" s="150"/>
      <c r="E68" s="150"/>
      <c r="F68" s="150"/>
      <c r="G68" s="150"/>
      <c r="H68" s="150"/>
      <c r="I68" s="166"/>
      <c r="J68" s="167"/>
    </row>
    <row r="69" spans="3:10">
      <c r="C69" s="207"/>
      <c r="D69" s="150"/>
      <c r="E69" s="150"/>
      <c r="F69" s="150"/>
      <c r="G69" s="150"/>
      <c r="H69" s="150"/>
      <c r="I69" s="166"/>
      <c r="J69" s="167"/>
    </row>
    <row r="70" spans="3:10">
      <c r="C70" s="207"/>
      <c r="D70" s="150"/>
      <c r="E70" s="150"/>
      <c r="F70" s="150"/>
      <c r="G70" s="150"/>
      <c r="H70" s="150"/>
      <c r="I70" s="166"/>
      <c r="J70" s="167"/>
    </row>
    <row r="71" spans="3:10">
      <c r="C71" s="207"/>
      <c r="D71" s="150"/>
      <c r="E71" s="150"/>
      <c r="F71" s="150"/>
      <c r="G71" s="150"/>
      <c r="H71" s="150"/>
      <c r="I71" s="166"/>
      <c r="J71" s="167"/>
    </row>
    <row r="72" spans="3:10">
      <c r="C72" s="207"/>
      <c r="D72" s="150"/>
      <c r="E72" s="150"/>
      <c r="F72" s="150"/>
      <c r="G72" s="150"/>
      <c r="H72" s="150"/>
      <c r="I72" s="166"/>
      <c r="J72" s="167"/>
    </row>
    <row r="73" spans="3:10">
      <c r="C73" s="207"/>
      <c r="D73" s="4"/>
      <c r="E73" s="4"/>
      <c r="F73" s="4"/>
      <c r="G73" s="4"/>
      <c r="H73" s="166"/>
      <c r="I73" s="166"/>
      <c r="J73" s="167"/>
    </row>
    <row r="74" spans="3:10">
      <c r="C74" s="207"/>
    </row>
    <row r="75" spans="3:10">
      <c r="C75" s="207"/>
    </row>
    <row r="76" spans="3:10">
      <c r="C76" s="207"/>
    </row>
    <row r="77" spans="3:10">
      <c r="C77" s="207"/>
    </row>
    <row r="78" spans="3:10">
      <c r="C78" s="207"/>
    </row>
    <row r="79" spans="3:10">
      <c r="C79" s="207"/>
    </row>
    <row r="80" spans="3:10">
      <c r="C80" s="207"/>
    </row>
    <row r="81" spans="3:3">
      <c r="C81" s="207"/>
    </row>
    <row r="82" spans="3:3">
      <c r="C82" s="207"/>
    </row>
    <row r="83" spans="3:3">
      <c r="C83" s="208"/>
    </row>
  </sheetData>
  <mergeCells count="16">
    <mergeCell ref="B5:B20"/>
    <mergeCell ref="AG2:AJ2"/>
    <mergeCell ref="AJ4:AJ6"/>
    <mergeCell ref="B58:B59"/>
    <mergeCell ref="H4:H6"/>
    <mergeCell ref="O4:O6"/>
    <mergeCell ref="V4:V6"/>
    <mergeCell ref="AC4:AC6"/>
    <mergeCell ref="B24:B55"/>
    <mergeCell ref="C63:C83"/>
    <mergeCell ref="AR4:AR6"/>
    <mergeCell ref="Z2:AC2"/>
    <mergeCell ref="AO2:AR2"/>
    <mergeCell ref="E2:H2"/>
    <mergeCell ref="L2:O2"/>
    <mergeCell ref="S2:V2"/>
  </mergeCells>
  <phoneticPr fontId="0" type="noConversion"/>
  <conditionalFormatting sqref="G12:G17">
    <cfRule type="iconSet" priority="144">
      <iconSet>
        <cfvo type="percent" val="0"/>
        <cfvo type="num" val="-1999"/>
        <cfvo type="num" val="-100"/>
      </iconSet>
    </cfRule>
  </conditionalFormatting>
  <conditionalFormatting sqref="G25:G28">
    <cfRule type="iconSet" priority="134">
      <iconSet>
        <cfvo type="percent" val="0"/>
        <cfvo type="num" val="-1999"/>
        <cfvo type="num" val="-100"/>
      </iconSet>
    </cfRule>
  </conditionalFormatting>
  <conditionalFormatting sqref="G30:G48 G50 G52">
    <cfRule type="iconSet" priority="133">
      <iconSet>
        <cfvo type="percent" val="0"/>
        <cfvo type="num" val="-1999"/>
        <cfvo type="num" val="-100"/>
      </iconSet>
    </cfRule>
  </conditionalFormatting>
  <conditionalFormatting sqref="AB30:AB45 AB47:AB48 AB50">
    <cfRule type="iconSet" priority="130">
      <iconSet>
        <cfvo type="percent" val="0"/>
        <cfvo type="num" val="-1999"/>
        <cfvo type="num" val="-100"/>
      </iconSet>
    </cfRule>
  </conditionalFormatting>
  <conditionalFormatting sqref="AB12:AB17">
    <cfRule type="iconSet" priority="129">
      <iconSet>
        <cfvo type="percent" val="0"/>
        <cfvo type="num" val="-1999"/>
        <cfvo type="num" val="-100"/>
      </iconSet>
    </cfRule>
  </conditionalFormatting>
  <conditionalFormatting sqref="AB25:AB28">
    <cfRule type="iconSet" priority="128">
      <iconSet>
        <cfvo type="percent" val="0"/>
        <cfvo type="num" val="-1999"/>
        <cfvo type="num" val="-100"/>
      </iconSet>
    </cfRule>
  </conditionalFormatting>
  <conditionalFormatting sqref="AQ12:AQ17">
    <cfRule type="iconSet" priority="127">
      <iconSet>
        <cfvo type="percent" val="0"/>
        <cfvo type="num" val="-1999"/>
        <cfvo type="num" val="-100"/>
      </iconSet>
    </cfRule>
  </conditionalFormatting>
  <conditionalFormatting sqref="AQ25:AQ28">
    <cfRule type="iconSet" priority="126">
      <iconSet>
        <cfvo type="percent" val="0"/>
        <cfvo type="num" val="-1999"/>
        <cfvo type="num" val="-100"/>
      </iconSet>
    </cfRule>
  </conditionalFormatting>
  <conditionalFormatting sqref="AQ31:AQ45 AQ50 AQ47:AQ48">
    <cfRule type="iconSet" priority="125">
      <iconSet>
        <cfvo type="percent" val="0"/>
        <cfvo type="num" val="-1999"/>
        <cfvo type="num" val="-100"/>
      </iconSet>
    </cfRule>
  </conditionalFormatting>
  <conditionalFormatting sqref="G54:G55">
    <cfRule type="iconSet" priority="158">
      <iconSet>
        <cfvo type="percent" val="0"/>
        <cfvo type="num" val="-1999"/>
        <cfvo type="num" val="-100"/>
      </iconSet>
    </cfRule>
  </conditionalFormatting>
  <conditionalFormatting sqref="AB54:AB55">
    <cfRule type="iconSet" priority="159">
      <iconSet>
        <cfvo type="percent" val="0"/>
        <cfvo type="num" val="-1999"/>
        <cfvo type="num" val="-100"/>
      </iconSet>
    </cfRule>
  </conditionalFormatting>
  <conditionalFormatting sqref="AQ54:AQ55">
    <cfRule type="iconSet" priority="160">
      <iconSet>
        <cfvo type="percent" val="0"/>
        <cfvo type="num" val="-1999"/>
        <cfvo type="num" val="-100"/>
      </iconSet>
    </cfRule>
  </conditionalFormatting>
  <conditionalFormatting sqref="N30:N45 N47:N48 N50">
    <cfRule type="iconSet" priority="109">
      <iconSet>
        <cfvo type="percent" val="0"/>
        <cfvo type="num" val="-1999"/>
        <cfvo type="num" val="-100"/>
      </iconSet>
    </cfRule>
  </conditionalFormatting>
  <conditionalFormatting sqref="N12:N17">
    <cfRule type="iconSet" priority="108">
      <iconSet>
        <cfvo type="percent" val="0"/>
        <cfvo type="num" val="-1999"/>
        <cfvo type="num" val="-100"/>
      </iconSet>
    </cfRule>
  </conditionalFormatting>
  <conditionalFormatting sqref="N25:N28">
    <cfRule type="iconSet" priority="107">
      <iconSet>
        <cfvo type="percent" val="0"/>
        <cfvo type="num" val="-1999"/>
        <cfvo type="num" val="-100"/>
      </iconSet>
    </cfRule>
  </conditionalFormatting>
  <conditionalFormatting sqref="N54:N55">
    <cfRule type="iconSet" priority="110">
      <iconSet>
        <cfvo type="percent" val="0"/>
        <cfvo type="num" val="-1999"/>
        <cfvo type="num" val="-100"/>
      </iconSet>
    </cfRule>
  </conditionalFormatting>
  <conditionalFormatting sqref="U30:U45 U47:U48 U50">
    <cfRule type="iconSet" priority="101">
      <iconSet>
        <cfvo type="percent" val="0"/>
        <cfvo type="num" val="-1999"/>
        <cfvo type="num" val="-100"/>
      </iconSet>
    </cfRule>
  </conditionalFormatting>
  <conditionalFormatting sqref="U12:U17">
    <cfRule type="iconSet" priority="100">
      <iconSet>
        <cfvo type="percent" val="0"/>
        <cfvo type="num" val="-1999"/>
        <cfvo type="num" val="-100"/>
      </iconSet>
    </cfRule>
  </conditionalFormatting>
  <conditionalFormatting sqref="U25:U28">
    <cfRule type="iconSet" priority="99">
      <iconSet>
        <cfvo type="percent" val="0"/>
        <cfvo type="num" val="-1999"/>
        <cfvo type="num" val="-100"/>
      </iconSet>
    </cfRule>
  </conditionalFormatting>
  <conditionalFormatting sqref="U54:U55">
    <cfRule type="iconSet" priority="102">
      <iconSet>
        <cfvo type="percent" val="0"/>
        <cfvo type="num" val="-1999"/>
        <cfvo type="num" val="-100"/>
      </iconSet>
    </cfRule>
  </conditionalFormatting>
  <conditionalFormatting sqref="N46">
    <cfRule type="iconSet" priority="53">
      <iconSet>
        <cfvo type="percent" val="0"/>
        <cfvo type="num" val="-1999"/>
        <cfvo type="num" val="-100"/>
      </iconSet>
    </cfRule>
  </conditionalFormatting>
  <conditionalFormatting sqref="U46">
    <cfRule type="iconSet" priority="51">
      <iconSet>
        <cfvo type="percent" val="0"/>
        <cfvo type="num" val="-1999"/>
        <cfvo type="num" val="-100"/>
      </iconSet>
    </cfRule>
  </conditionalFormatting>
  <conditionalFormatting sqref="AB46">
    <cfRule type="iconSet" priority="49">
      <iconSet>
        <cfvo type="percent" val="0"/>
        <cfvo type="num" val="-1999"/>
        <cfvo type="num" val="-100"/>
      </iconSet>
    </cfRule>
  </conditionalFormatting>
  <conditionalFormatting sqref="G19">
    <cfRule type="iconSet" priority="45">
      <iconSet>
        <cfvo type="percent" val="0"/>
        <cfvo type="num" val="-1999"/>
        <cfvo type="num" val="-100"/>
      </iconSet>
    </cfRule>
  </conditionalFormatting>
  <conditionalFormatting sqref="G21">
    <cfRule type="iconSet" priority="43">
      <iconSet>
        <cfvo type="percent" val="0"/>
        <cfvo type="num" val="-1999"/>
        <cfvo type="num" val="-100"/>
      </iconSet>
    </cfRule>
  </conditionalFormatting>
  <conditionalFormatting sqref="N19">
    <cfRule type="iconSet" priority="41">
      <iconSet>
        <cfvo type="percent" val="0"/>
        <cfvo type="num" val="-1999"/>
        <cfvo type="num" val="-100"/>
      </iconSet>
    </cfRule>
  </conditionalFormatting>
  <conditionalFormatting sqref="N21">
    <cfRule type="iconSet" priority="39">
      <iconSet>
        <cfvo type="percent" val="0"/>
        <cfvo type="num" val="-1999"/>
        <cfvo type="num" val="-100"/>
      </iconSet>
    </cfRule>
  </conditionalFormatting>
  <conditionalFormatting sqref="U19">
    <cfRule type="iconSet" priority="37">
      <iconSet>
        <cfvo type="percent" val="0"/>
        <cfvo type="num" val="-1999"/>
        <cfvo type="num" val="-100"/>
      </iconSet>
    </cfRule>
  </conditionalFormatting>
  <conditionalFormatting sqref="U21">
    <cfRule type="iconSet" priority="35">
      <iconSet>
        <cfvo type="percent" val="0"/>
        <cfvo type="num" val="-1999"/>
        <cfvo type="num" val="-100"/>
      </iconSet>
    </cfRule>
  </conditionalFormatting>
  <conditionalFormatting sqref="AB19">
    <cfRule type="iconSet" priority="33">
      <iconSet>
        <cfvo type="percent" val="0"/>
        <cfvo type="num" val="-1999"/>
        <cfvo type="num" val="-100"/>
      </iconSet>
    </cfRule>
  </conditionalFormatting>
  <conditionalFormatting sqref="AB21">
    <cfRule type="iconSet" priority="31">
      <iconSet>
        <cfvo type="percent" val="0"/>
        <cfvo type="num" val="-1999"/>
        <cfvo type="num" val="-100"/>
      </iconSet>
    </cfRule>
  </conditionalFormatting>
  <conditionalFormatting sqref="AQ19">
    <cfRule type="iconSet" priority="29">
      <iconSet>
        <cfvo type="percent" val="0"/>
        <cfvo type="num" val="-1999"/>
        <cfvo type="num" val="-100"/>
      </iconSet>
    </cfRule>
  </conditionalFormatting>
  <conditionalFormatting sqref="AQ21">
    <cfRule type="iconSet" priority="27">
      <iconSet>
        <cfvo type="percent" val="0"/>
        <cfvo type="num" val="-1999"/>
        <cfvo type="num" val="-100"/>
      </iconSet>
    </cfRule>
  </conditionalFormatting>
  <conditionalFormatting sqref="N52">
    <cfRule type="iconSet" priority="25">
      <iconSet>
        <cfvo type="percent" val="0"/>
        <cfvo type="num" val="-1999"/>
        <cfvo type="num" val="-100"/>
      </iconSet>
    </cfRule>
  </conditionalFormatting>
  <conditionalFormatting sqref="U52">
    <cfRule type="iconSet" priority="23">
      <iconSet>
        <cfvo type="percent" val="0"/>
        <cfvo type="num" val="-1999"/>
        <cfvo type="num" val="-100"/>
      </iconSet>
    </cfRule>
  </conditionalFormatting>
  <conditionalFormatting sqref="AB52">
    <cfRule type="iconSet" priority="21">
      <iconSet>
        <cfvo type="percent" val="0"/>
        <cfvo type="num" val="-1999"/>
        <cfvo type="num" val="-100"/>
      </iconSet>
    </cfRule>
  </conditionalFormatting>
  <conditionalFormatting sqref="AQ52">
    <cfRule type="iconSet" priority="19">
      <iconSet>
        <cfvo type="percent" val="0"/>
        <cfvo type="num" val="-1999"/>
        <cfvo type="num" val="-100"/>
      </iconSet>
    </cfRule>
  </conditionalFormatting>
  <conditionalFormatting sqref="AQ46">
    <cfRule type="iconSet" priority="17">
      <iconSet>
        <cfvo type="percent" val="0"/>
        <cfvo type="num" val="-1999"/>
        <cfvo type="num" val="-100"/>
      </iconSet>
    </cfRule>
  </conditionalFormatting>
  <conditionalFormatting sqref="AI30:AI45 AI47:AI48 AI50">
    <cfRule type="iconSet" priority="15">
      <iconSet>
        <cfvo type="percent" val="0"/>
        <cfvo type="num" val="-1999"/>
        <cfvo type="num" val="-100"/>
      </iconSet>
    </cfRule>
  </conditionalFormatting>
  <conditionalFormatting sqref="AI12:AI17">
    <cfRule type="iconSet" priority="14">
      <iconSet>
        <cfvo type="percent" val="0"/>
        <cfvo type="num" val="-1999"/>
        <cfvo type="num" val="-100"/>
      </iconSet>
    </cfRule>
  </conditionalFormatting>
  <conditionalFormatting sqref="AI25:AI28">
    <cfRule type="iconSet" priority="13">
      <iconSet>
        <cfvo type="percent" val="0"/>
        <cfvo type="num" val="-1999"/>
        <cfvo type="num" val="-100"/>
      </iconSet>
    </cfRule>
  </conditionalFormatting>
  <conditionalFormatting sqref="AI54:AI55">
    <cfRule type="iconSet" priority="16">
      <iconSet>
        <cfvo type="percent" val="0"/>
        <cfvo type="num" val="-1999"/>
        <cfvo type="num" val="-100"/>
      </iconSet>
    </cfRule>
  </conditionalFormatting>
  <conditionalFormatting sqref="AI46">
    <cfRule type="iconSet" priority="8">
      <iconSet>
        <cfvo type="percent" val="0"/>
        <cfvo type="num" val="-1999"/>
        <cfvo type="num" val="-100"/>
      </iconSet>
    </cfRule>
  </conditionalFormatting>
  <conditionalFormatting sqref="AI19">
    <cfRule type="iconSet" priority="6">
      <iconSet>
        <cfvo type="percent" val="0"/>
        <cfvo type="num" val="-1999"/>
        <cfvo type="num" val="-100"/>
      </iconSet>
    </cfRule>
  </conditionalFormatting>
  <conditionalFormatting sqref="AI21">
    <cfRule type="iconSet" priority="4">
      <iconSet>
        <cfvo type="percent" val="0"/>
        <cfvo type="num" val="-1999"/>
        <cfvo type="num" val="-100"/>
      </iconSet>
    </cfRule>
  </conditionalFormatting>
  <conditionalFormatting sqref="AI52">
    <cfRule type="iconSet" priority="2">
      <iconSet>
        <cfvo type="percent" val="0"/>
        <cfvo type="num" val="-1999"/>
        <cfvo type="num" val="-100"/>
      </iconSet>
    </cfRule>
  </conditionalFormatting>
  <printOptions horizontalCentered="1"/>
  <pageMargins left="0.74803149606299213" right="0.74803149606299213" top="0.98425196850393704" bottom="0.98425196850393704" header="0.51181102362204722" footer="0.51181102362204722"/>
  <pageSetup paperSize="9" scale="57"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iconSet" priority="157" id="{00000000-000E-0000-0300-00002E000000}">
            <x14:iconSet custom="1">
              <x14:cfvo type="percent">
                <xm:f>0</xm:f>
              </x14:cfvo>
              <x14:cfvo type="num">
                <xm:f>0.05</xm:f>
              </x14:cfvo>
              <x14:cfvo type="num">
                <xm:f>0.1</xm:f>
              </x14:cfvo>
              <x14:cfIcon iconSet="3TrafficLights1" iconId="2"/>
              <x14:cfIcon iconSet="3TrafficLights1" iconId="1"/>
              <x14:cfIcon iconSet="3TrafficLights1" iconId="0"/>
            </x14:iconSet>
          </x14:cfRule>
          <xm:sqref>H12:H17</xm:sqref>
        </x14:conditionalFormatting>
        <x14:conditionalFormatting xmlns:xm="http://schemas.microsoft.com/office/excel/2006/main">
          <x14:cfRule type="iconSet" priority="76" id="{D2DC1004-5853-439A-A84A-DED210D9018D}">
            <x14:iconSet custom="1">
              <x14:cfvo type="percent">
                <xm:f>0</xm:f>
              </x14:cfvo>
              <x14:cfvo type="num">
                <xm:f>0.05</xm:f>
              </x14:cfvo>
              <x14:cfvo type="num">
                <xm:f>0.1</xm:f>
              </x14:cfvo>
              <x14:cfIcon iconSet="3TrafficLights1" iconId="2"/>
              <x14:cfIcon iconSet="3TrafficLights1" iconId="1"/>
              <x14:cfIcon iconSet="3TrafficLights1" iconId="0"/>
            </x14:iconSet>
          </x14:cfRule>
          <xm:sqref>H25:H28</xm:sqref>
        </x14:conditionalFormatting>
        <x14:conditionalFormatting xmlns:xm="http://schemas.microsoft.com/office/excel/2006/main">
          <x14:cfRule type="iconSet" priority="75" id="{57A91B39-BF09-4CDB-8767-D1D0F1D687B4}">
            <x14:iconSet custom="1">
              <x14:cfvo type="percent">
                <xm:f>0</xm:f>
              </x14:cfvo>
              <x14:cfvo type="num">
                <xm:f>0.05</xm:f>
              </x14:cfvo>
              <x14:cfvo type="num">
                <xm:f>0.1</xm:f>
              </x14:cfvo>
              <x14:cfIcon iconSet="3TrafficLights1" iconId="2"/>
              <x14:cfIcon iconSet="3TrafficLights1" iconId="1"/>
              <x14:cfIcon iconSet="3TrafficLights1" iconId="0"/>
            </x14:iconSet>
          </x14:cfRule>
          <xm:sqref>H30:H48 H50 H52</xm:sqref>
        </x14:conditionalFormatting>
        <x14:conditionalFormatting xmlns:xm="http://schemas.microsoft.com/office/excel/2006/main">
          <x14:cfRule type="iconSet" priority="74" id="{1213CC65-DFC7-46BB-BFFD-6F4AE1C581D3}">
            <x14:iconSet custom="1">
              <x14:cfvo type="percent">
                <xm:f>0</xm:f>
              </x14:cfvo>
              <x14:cfvo type="num">
                <xm:f>0.05</xm:f>
              </x14:cfvo>
              <x14:cfvo type="num">
                <xm:f>0.1</xm:f>
              </x14:cfvo>
              <x14:cfIcon iconSet="3TrafficLights1" iconId="2"/>
              <x14:cfIcon iconSet="3TrafficLights1" iconId="1"/>
              <x14:cfIcon iconSet="3TrafficLights1" iconId="0"/>
            </x14:iconSet>
          </x14:cfRule>
          <xm:sqref>H54:H55</xm:sqref>
        </x14:conditionalFormatting>
        <x14:conditionalFormatting xmlns:xm="http://schemas.microsoft.com/office/excel/2006/main">
          <x14:cfRule type="iconSet" priority="69" id="{3E257DDF-00F3-41EA-B911-32C2B53137CE}">
            <x14:iconSet custom="1">
              <x14:cfvo type="percent">
                <xm:f>0</xm:f>
              </x14:cfvo>
              <x14:cfvo type="num">
                <xm:f>0.05</xm:f>
              </x14:cfvo>
              <x14:cfvo type="num">
                <xm:f>0.1</xm:f>
              </x14:cfvo>
              <x14:cfIcon iconSet="3TrafficLights1" iconId="2"/>
              <x14:cfIcon iconSet="3TrafficLights1" iconId="1"/>
              <x14:cfIcon iconSet="3TrafficLights1" iconId="0"/>
            </x14:iconSet>
          </x14:cfRule>
          <xm:sqref>O12:O17</xm:sqref>
        </x14:conditionalFormatting>
        <x14:conditionalFormatting xmlns:xm="http://schemas.microsoft.com/office/excel/2006/main">
          <x14:cfRule type="iconSet" priority="68" id="{EF9CE03B-4B0C-490E-B2D1-21625812AFA4}">
            <x14:iconSet custom="1">
              <x14:cfvo type="percent">
                <xm:f>0</xm:f>
              </x14:cfvo>
              <x14:cfvo type="num">
                <xm:f>0.05</xm:f>
              </x14:cfvo>
              <x14:cfvo type="num">
                <xm:f>0.1</xm:f>
              </x14:cfvo>
              <x14:cfIcon iconSet="3TrafficLights1" iconId="2"/>
              <x14:cfIcon iconSet="3TrafficLights1" iconId="1"/>
              <x14:cfIcon iconSet="3TrafficLights1" iconId="0"/>
            </x14:iconSet>
          </x14:cfRule>
          <xm:sqref>O25:O28</xm:sqref>
        </x14:conditionalFormatting>
        <x14:conditionalFormatting xmlns:xm="http://schemas.microsoft.com/office/excel/2006/main">
          <x14:cfRule type="iconSet" priority="67" id="{09C804B8-814A-4274-8073-128EB94E7BC2}">
            <x14:iconSet custom="1">
              <x14:cfvo type="percent">
                <xm:f>0</xm:f>
              </x14:cfvo>
              <x14:cfvo type="num">
                <xm:f>0.05</xm:f>
              </x14:cfvo>
              <x14:cfvo type="num">
                <xm:f>0.1</xm:f>
              </x14:cfvo>
              <x14:cfIcon iconSet="3TrafficLights1" iconId="2"/>
              <x14:cfIcon iconSet="3TrafficLights1" iconId="1"/>
              <x14:cfIcon iconSet="3TrafficLights1" iconId="0"/>
            </x14:iconSet>
          </x14:cfRule>
          <xm:sqref>O30:O45 O47:O48 O50</xm:sqref>
        </x14:conditionalFormatting>
        <x14:conditionalFormatting xmlns:xm="http://schemas.microsoft.com/office/excel/2006/main">
          <x14:cfRule type="iconSet" priority="66" id="{55E1DF61-6DBE-4FA5-959E-1A5EF73A335D}">
            <x14:iconSet custom="1">
              <x14:cfvo type="percent">
                <xm:f>0</xm:f>
              </x14:cfvo>
              <x14:cfvo type="num">
                <xm:f>0.05</xm:f>
              </x14:cfvo>
              <x14:cfvo type="num">
                <xm:f>0.1</xm:f>
              </x14:cfvo>
              <x14:cfIcon iconSet="3TrafficLights1" iconId="2"/>
              <x14:cfIcon iconSet="3TrafficLights1" iconId="1"/>
              <x14:cfIcon iconSet="3TrafficLights1" iconId="0"/>
            </x14:iconSet>
          </x14:cfRule>
          <xm:sqref>O54:O55</xm:sqref>
        </x14:conditionalFormatting>
        <x14:conditionalFormatting xmlns:xm="http://schemas.microsoft.com/office/excel/2006/main">
          <x14:cfRule type="iconSet" priority="65" id="{F35A08D8-6214-45BC-822A-5947864F0F3D}">
            <x14:iconSet custom="1">
              <x14:cfvo type="percent">
                <xm:f>0</xm:f>
              </x14:cfvo>
              <x14:cfvo type="num">
                <xm:f>0.05</xm:f>
              </x14:cfvo>
              <x14:cfvo type="num">
                <xm:f>0.1</xm:f>
              </x14:cfvo>
              <x14:cfIcon iconSet="3TrafficLights1" iconId="2"/>
              <x14:cfIcon iconSet="3TrafficLights1" iconId="1"/>
              <x14:cfIcon iconSet="3TrafficLights1" iconId="0"/>
            </x14:iconSet>
          </x14:cfRule>
          <xm:sqref>V12:V17</xm:sqref>
        </x14:conditionalFormatting>
        <x14:conditionalFormatting xmlns:xm="http://schemas.microsoft.com/office/excel/2006/main">
          <x14:cfRule type="iconSet" priority="64" id="{B886845A-4417-47AC-80B7-A159848B5062}">
            <x14:iconSet custom="1">
              <x14:cfvo type="percent">
                <xm:f>0</xm:f>
              </x14:cfvo>
              <x14:cfvo type="num">
                <xm:f>0.05</xm:f>
              </x14:cfvo>
              <x14:cfvo type="num">
                <xm:f>0.1</xm:f>
              </x14:cfvo>
              <x14:cfIcon iconSet="3TrafficLights1" iconId="2"/>
              <x14:cfIcon iconSet="3TrafficLights1" iconId="1"/>
              <x14:cfIcon iconSet="3TrafficLights1" iconId="0"/>
            </x14:iconSet>
          </x14:cfRule>
          <xm:sqref>V25:V28</xm:sqref>
        </x14:conditionalFormatting>
        <x14:conditionalFormatting xmlns:xm="http://schemas.microsoft.com/office/excel/2006/main">
          <x14:cfRule type="iconSet" priority="63" id="{94FE3DBE-9904-4D82-9A70-229E4C2C1962}">
            <x14:iconSet custom="1">
              <x14:cfvo type="percent">
                <xm:f>0</xm:f>
              </x14:cfvo>
              <x14:cfvo type="num">
                <xm:f>0.05</xm:f>
              </x14:cfvo>
              <x14:cfvo type="num">
                <xm:f>0.1</xm:f>
              </x14:cfvo>
              <x14:cfIcon iconSet="3TrafficLights1" iconId="2"/>
              <x14:cfIcon iconSet="3TrafficLights1" iconId="1"/>
              <x14:cfIcon iconSet="3TrafficLights1" iconId="0"/>
            </x14:iconSet>
          </x14:cfRule>
          <xm:sqref>V30:V45 V47:V48 V50</xm:sqref>
        </x14:conditionalFormatting>
        <x14:conditionalFormatting xmlns:xm="http://schemas.microsoft.com/office/excel/2006/main">
          <x14:cfRule type="iconSet" priority="62" id="{5FA037D1-0DB5-4054-963E-6A04086DCAB9}">
            <x14:iconSet custom="1">
              <x14:cfvo type="percent">
                <xm:f>0</xm:f>
              </x14:cfvo>
              <x14:cfvo type="num">
                <xm:f>0.05</xm:f>
              </x14:cfvo>
              <x14:cfvo type="num">
                <xm:f>0.1</xm:f>
              </x14:cfvo>
              <x14:cfIcon iconSet="3TrafficLights1" iconId="2"/>
              <x14:cfIcon iconSet="3TrafficLights1" iconId="1"/>
              <x14:cfIcon iconSet="3TrafficLights1" iconId="0"/>
            </x14:iconSet>
          </x14:cfRule>
          <xm:sqref>V54:V55</xm:sqref>
        </x14:conditionalFormatting>
        <x14:conditionalFormatting xmlns:xm="http://schemas.microsoft.com/office/excel/2006/main">
          <x14:cfRule type="iconSet" priority="61" id="{EC1FF595-4062-4ACE-956E-1DFD9EAC7001}">
            <x14:iconSet custom="1">
              <x14:cfvo type="percent">
                <xm:f>0</xm:f>
              </x14:cfvo>
              <x14:cfvo type="num">
                <xm:f>0.05</xm:f>
              </x14:cfvo>
              <x14:cfvo type="num">
                <xm:f>0.1</xm:f>
              </x14:cfvo>
              <x14:cfIcon iconSet="3TrafficLights1" iconId="2"/>
              <x14:cfIcon iconSet="3TrafficLights1" iconId="1"/>
              <x14:cfIcon iconSet="3TrafficLights1" iconId="0"/>
            </x14:iconSet>
          </x14:cfRule>
          <xm:sqref>AC12:AC17</xm:sqref>
        </x14:conditionalFormatting>
        <x14:conditionalFormatting xmlns:xm="http://schemas.microsoft.com/office/excel/2006/main">
          <x14:cfRule type="iconSet" priority="60" id="{E9AD166E-0D71-4936-9B05-1457F28691A4}">
            <x14:iconSet custom="1">
              <x14:cfvo type="percent">
                <xm:f>0</xm:f>
              </x14:cfvo>
              <x14:cfvo type="num">
                <xm:f>0.05</xm:f>
              </x14:cfvo>
              <x14:cfvo type="num">
                <xm:f>0.1</xm:f>
              </x14:cfvo>
              <x14:cfIcon iconSet="3TrafficLights1" iconId="2"/>
              <x14:cfIcon iconSet="3TrafficLights1" iconId="1"/>
              <x14:cfIcon iconSet="3TrafficLights1" iconId="0"/>
            </x14:iconSet>
          </x14:cfRule>
          <xm:sqref>AC25:AC28</xm:sqref>
        </x14:conditionalFormatting>
        <x14:conditionalFormatting xmlns:xm="http://schemas.microsoft.com/office/excel/2006/main">
          <x14:cfRule type="iconSet" priority="59" id="{481F48CB-726A-4659-B5C0-C312C831A30F}">
            <x14:iconSet custom="1">
              <x14:cfvo type="percent">
                <xm:f>0</xm:f>
              </x14:cfvo>
              <x14:cfvo type="num">
                <xm:f>0.05</xm:f>
              </x14:cfvo>
              <x14:cfvo type="num">
                <xm:f>0.1</xm:f>
              </x14:cfvo>
              <x14:cfIcon iconSet="3TrafficLights1" iconId="2"/>
              <x14:cfIcon iconSet="3TrafficLights1" iconId="1"/>
              <x14:cfIcon iconSet="3TrafficLights1" iconId="0"/>
            </x14:iconSet>
          </x14:cfRule>
          <xm:sqref>AC30:AC45 AC47:AC48 AC50</xm:sqref>
        </x14:conditionalFormatting>
        <x14:conditionalFormatting xmlns:xm="http://schemas.microsoft.com/office/excel/2006/main">
          <x14:cfRule type="iconSet" priority="58" id="{BC279735-271B-4850-A869-846F80FF20B5}">
            <x14:iconSet custom="1">
              <x14:cfvo type="percent">
                <xm:f>0</xm:f>
              </x14:cfvo>
              <x14:cfvo type="num">
                <xm:f>0.05</xm:f>
              </x14:cfvo>
              <x14:cfvo type="num">
                <xm:f>0.1</xm:f>
              </x14:cfvo>
              <x14:cfIcon iconSet="3TrafficLights1" iconId="2"/>
              <x14:cfIcon iconSet="3TrafficLights1" iconId="1"/>
              <x14:cfIcon iconSet="3TrafficLights1" iconId="0"/>
            </x14:iconSet>
          </x14:cfRule>
          <xm:sqref>AC54:AC55</xm:sqref>
        </x14:conditionalFormatting>
        <x14:conditionalFormatting xmlns:xm="http://schemas.microsoft.com/office/excel/2006/main">
          <x14:cfRule type="iconSet" priority="57" id="{A1706ADD-CC53-4B88-8B88-00A2F80ACC39}">
            <x14:iconSet custom="1">
              <x14:cfvo type="percent">
                <xm:f>0</xm:f>
              </x14:cfvo>
              <x14:cfvo type="num">
                <xm:f>0.05</xm:f>
              </x14:cfvo>
              <x14:cfvo type="num">
                <xm:f>0.1</xm:f>
              </x14:cfvo>
              <x14:cfIcon iconSet="3TrafficLights1" iconId="2"/>
              <x14:cfIcon iconSet="3TrafficLights1" iconId="1"/>
              <x14:cfIcon iconSet="3TrafficLights1" iconId="0"/>
            </x14:iconSet>
          </x14:cfRule>
          <xm:sqref>AR12:AR17</xm:sqref>
        </x14:conditionalFormatting>
        <x14:conditionalFormatting xmlns:xm="http://schemas.microsoft.com/office/excel/2006/main">
          <x14:cfRule type="iconSet" priority="56" id="{9F3DBAA3-05B6-4D4F-ACA9-CEC9DC4B7F21}">
            <x14:iconSet custom="1">
              <x14:cfvo type="percent">
                <xm:f>0</xm:f>
              </x14:cfvo>
              <x14:cfvo type="num">
                <xm:f>0.05</xm:f>
              </x14:cfvo>
              <x14:cfvo type="num">
                <xm:f>0.1</xm:f>
              </x14:cfvo>
              <x14:cfIcon iconSet="3TrafficLights1" iconId="2"/>
              <x14:cfIcon iconSet="3TrafficLights1" iconId="1"/>
              <x14:cfIcon iconSet="3TrafficLights1" iconId="0"/>
            </x14:iconSet>
          </x14:cfRule>
          <xm:sqref>AR25:AR28</xm:sqref>
        </x14:conditionalFormatting>
        <x14:conditionalFormatting xmlns:xm="http://schemas.microsoft.com/office/excel/2006/main">
          <x14:cfRule type="iconSet" priority="55" id="{3E007794-FCDD-4CDF-8745-A6E4091EFBBF}">
            <x14:iconSet custom="1">
              <x14:cfvo type="percent">
                <xm:f>0</xm:f>
              </x14:cfvo>
              <x14:cfvo type="num">
                <xm:f>0.05</xm:f>
              </x14:cfvo>
              <x14:cfvo type="num">
                <xm:f>0.1</xm:f>
              </x14:cfvo>
              <x14:cfIcon iconSet="3TrafficLights1" iconId="2"/>
              <x14:cfIcon iconSet="3TrafficLights1" iconId="1"/>
              <x14:cfIcon iconSet="3TrafficLights1" iconId="0"/>
            </x14:iconSet>
          </x14:cfRule>
          <xm:sqref>AR30:AR48 AR50</xm:sqref>
        </x14:conditionalFormatting>
        <x14:conditionalFormatting xmlns:xm="http://schemas.microsoft.com/office/excel/2006/main">
          <x14:cfRule type="iconSet" priority="54" id="{B4F659C5-0584-477A-8C2D-EC8168AB1A44}">
            <x14:iconSet custom="1">
              <x14:cfvo type="percent">
                <xm:f>0</xm:f>
              </x14:cfvo>
              <x14:cfvo type="num">
                <xm:f>0.05</xm:f>
              </x14:cfvo>
              <x14:cfvo type="num">
                <xm:f>0.1</xm:f>
              </x14:cfvo>
              <x14:cfIcon iconSet="3TrafficLights1" iconId="2"/>
              <x14:cfIcon iconSet="3TrafficLights1" iconId="1"/>
              <x14:cfIcon iconSet="3TrafficLights1" iconId="0"/>
            </x14:iconSet>
          </x14:cfRule>
          <xm:sqref>AR54:AR55</xm:sqref>
        </x14:conditionalFormatting>
        <x14:conditionalFormatting xmlns:xm="http://schemas.microsoft.com/office/excel/2006/main">
          <x14:cfRule type="iconSet" priority="52" id="{B0D5114B-23F3-4E27-9874-B347B45AAC77}">
            <x14:iconSet custom="1">
              <x14:cfvo type="percent">
                <xm:f>0</xm:f>
              </x14:cfvo>
              <x14:cfvo type="num">
                <xm:f>0.05</xm:f>
              </x14:cfvo>
              <x14:cfvo type="num">
                <xm:f>0.1</xm:f>
              </x14:cfvo>
              <x14:cfIcon iconSet="3TrafficLights1" iconId="2"/>
              <x14:cfIcon iconSet="3TrafficLights1" iconId="1"/>
              <x14:cfIcon iconSet="3TrafficLights1" iconId="0"/>
            </x14:iconSet>
          </x14:cfRule>
          <xm:sqref>O46</xm:sqref>
        </x14:conditionalFormatting>
        <x14:conditionalFormatting xmlns:xm="http://schemas.microsoft.com/office/excel/2006/main">
          <x14:cfRule type="iconSet" priority="50" id="{1C5083A0-0CED-4941-B601-31780E6F9042}">
            <x14:iconSet custom="1">
              <x14:cfvo type="percent">
                <xm:f>0</xm:f>
              </x14:cfvo>
              <x14:cfvo type="num">
                <xm:f>0.05</xm:f>
              </x14:cfvo>
              <x14:cfvo type="num">
                <xm:f>0.1</xm:f>
              </x14:cfvo>
              <x14:cfIcon iconSet="3TrafficLights1" iconId="2"/>
              <x14:cfIcon iconSet="3TrafficLights1" iconId="1"/>
              <x14:cfIcon iconSet="3TrafficLights1" iconId="0"/>
            </x14:iconSet>
          </x14:cfRule>
          <xm:sqref>V46</xm:sqref>
        </x14:conditionalFormatting>
        <x14:conditionalFormatting xmlns:xm="http://schemas.microsoft.com/office/excel/2006/main">
          <x14:cfRule type="iconSet" priority="48" id="{789ED9E2-36B1-43C7-9994-6D58883B5CE3}">
            <x14:iconSet custom="1">
              <x14:cfvo type="percent">
                <xm:f>0</xm:f>
              </x14:cfvo>
              <x14:cfvo type="num">
                <xm:f>0.05</xm:f>
              </x14:cfvo>
              <x14:cfvo type="num">
                <xm:f>0.1</xm:f>
              </x14:cfvo>
              <x14:cfIcon iconSet="3TrafficLights1" iconId="2"/>
              <x14:cfIcon iconSet="3TrafficLights1" iconId="1"/>
              <x14:cfIcon iconSet="3TrafficLights1" iconId="0"/>
            </x14:iconSet>
          </x14:cfRule>
          <xm:sqref>AC46</xm:sqref>
        </x14:conditionalFormatting>
        <x14:conditionalFormatting xmlns:xm="http://schemas.microsoft.com/office/excel/2006/main">
          <x14:cfRule type="iconSet" priority="44" id="{738A02F7-D543-4BEE-954B-9F78F67EC221}">
            <x14:iconSet custom="1">
              <x14:cfvo type="percent">
                <xm:f>0</xm:f>
              </x14:cfvo>
              <x14:cfvo type="num">
                <xm:f>0.05</xm:f>
              </x14:cfvo>
              <x14:cfvo type="num">
                <xm:f>0.1</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2" id="{DB0C2BEB-00CA-4F1B-B380-B715DE2BAE18}">
            <x14:iconSet custom="1">
              <x14:cfvo type="percent">
                <xm:f>0</xm:f>
              </x14:cfvo>
              <x14:cfvo type="num">
                <xm:f>0.05</xm:f>
              </x14:cfvo>
              <x14:cfvo type="num">
                <xm:f>0.1</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0" id="{433973D2-224E-4F90-A51D-2115DC36F0FA}">
            <x14:iconSet custom="1">
              <x14:cfvo type="percent">
                <xm:f>0</xm:f>
              </x14:cfvo>
              <x14:cfvo type="num">
                <xm:f>0.05</xm:f>
              </x14:cfvo>
              <x14:cfvo type="num">
                <xm:f>0.1</xm:f>
              </x14:cfvo>
              <x14:cfIcon iconSet="3TrafficLights1" iconId="2"/>
              <x14:cfIcon iconSet="3TrafficLights1" iconId="1"/>
              <x14:cfIcon iconSet="3TrafficLights1" iconId="0"/>
            </x14:iconSet>
          </x14:cfRule>
          <xm:sqref>O19</xm:sqref>
        </x14:conditionalFormatting>
        <x14:conditionalFormatting xmlns:xm="http://schemas.microsoft.com/office/excel/2006/main">
          <x14:cfRule type="iconSet" priority="38" id="{AE32ADCE-CEB5-4169-8F4A-BFD1D9E3BD88}">
            <x14:iconSet custom="1">
              <x14:cfvo type="percent">
                <xm:f>0</xm:f>
              </x14:cfvo>
              <x14:cfvo type="num">
                <xm:f>0.05</xm:f>
              </x14:cfvo>
              <x14:cfvo type="num">
                <xm:f>0.1</xm:f>
              </x14:cfvo>
              <x14:cfIcon iconSet="3TrafficLights1" iconId="2"/>
              <x14:cfIcon iconSet="3TrafficLights1" iconId="1"/>
              <x14:cfIcon iconSet="3TrafficLights1" iconId="0"/>
            </x14:iconSet>
          </x14:cfRule>
          <xm:sqref>O21</xm:sqref>
        </x14:conditionalFormatting>
        <x14:conditionalFormatting xmlns:xm="http://schemas.microsoft.com/office/excel/2006/main">
          <x14:cfRule type="iconSet" priority="36" id="{DEB24D65-7E67-42FD-897D-74DBC38504DC}">
            <x14:iconSet custom="1">
              <x14:cfvo type="percent">
                <xm:f>0</xm:f>
              </x14:cfvo>
              <x14:cfvo type="num">
                <xm:f>0.05</xm:f>
              </x14:cfvo>
              <x14:cfvo type="num">
                <xm:f>0.1</xm:f>
              </x14:cfvo>
              <x14:cfIcon iconSet="3TrafficLights1" iconId="2"/>
              <x14:cfIcon iconSet="3TrafficLights1" iconId="1"/>
              <x14:cfIcon iconSet="3TrafficLights1" iconId="0"/>
            </x14:iconSet>
          </x14:cfRule>
          <xm:sqref>V19</xm:sqref>
        </x14:conditionalFormatting>
        <x14:conditionalFormatting xmlns:xm="http://schemas.microsoft.com/office/excel/2006/main">
          <x14:cfRule type="iconSet" priority="34" id="{540FABAD-487D-4FA3-A21C-84F5BAAA2CCB}">
            <x14:iconSet custom="1">
              <x14:cfvo type="percent">
                <xm:f>0</xm:f>
              </x14:cfvo>
              <x14:cfvo type="num">
                <xm:f>0.05</xm:f>
              </x14:cfvo>
              <x14:cfvo type="num">
                <xm:f>0.1</xm:f>
              </x14:cfvo>
              <x14:cfIcon iconSet="3TrafficLights1" iconId="2"/>
              <x14:cfIcon iconSet="3TrafficLights1" iconId="1"/>
              <x14:cfIcon iconSet="3TrafficLights1" iconId="0"/>
            </x14:iconSet>
          </x14:cfRule>
          <xm:sqref>V21</xm:sqref>
        </x14:conditionalFormatting>
        <x14:conditionalFormatting xmlns:xm="http://schemas.microsoft.com/office/excel/2006/main">
          <x14:cfRule type="iconSet" priority="32" id="{76572204-B5F2-4A13-9BDF-638E47CB5B11}">
            <x14:iconSet custom="1">
              <x14:cfvo type="percent">
                <xm:f>0</xm:f>
              </x14:cfvo>
              <x14:cfvo type="num">
                <xm:f>0.05</xm:f>
              </x14:cfvo>
              <x14:cfvo type="num">
                <xm:f>0.1</xm:f>
              </x14:cfvo>
              <x14:cfIcon iconSet="3TrafficLights1" iconId="2"/>
              <x14:cfIcon iconSet="3TrafficLights1" iconId="1"/>
              <x14:cfIcon iconSet="3TrafficLights1" iconId="0"/>
            </x14:iconSet>
          </x14:cfRule>
          <xm:sqref>AC19</xm:sqref>
        </x14:conditionalFormatting>
        <x14:conditionalFormatting xmlns:xm="http://schemas.microsoft.com/office/excel/2006/main">
          <x14:cfRule type="iconSet" priority="30" id="{3D0D3443-D86A-4A50-8800-0B8399DE7100}">
            <x14:iconSet custom="1">
              <x14:cfvo type="percent">
                <xm:f>0</xm:f>
              </x14:cfvo>
              <x14:cfvo type="num">
                <xm:f>0.05</xm:f>
              </x14:cfvo>
              <x14:cfvo type="num">
                <xm:f>0.1</xm:f>
              </x14:cfvo>
              <x14:cfIcon iconSet="3TrafficLights1" iconId="2"/>
              <x14:cfIcon iconSet="3TrafficLights1" iconId="1"/>
              <x14:cfIcon iconSet="3TrafficLights1" iconId="0"/>
            </x14:iconSet>
          </x14:cfRule>
          <xm:sqref>AC21</xm:sqref>
        </x14:conditionalFormatting>
        <x14:conditionalFormatting xmlns:xm="http://schemas.microsoft.com/office/excel/2006/main">
          <x14:cfRule type="iconSet" priority="28" id="{E6A5AB45-CD64-4348-AFB5-8B1CB8E85E13}">
            <x14:iconSet custom="1">
              <x14:cfvo type="percent">
                <xm:f>0</xm:f>
              </x14:cfvo>
              <x14:cfvo type="num">
                <xm:f>0.05</xm:f>
              </x14:cfvo>
              <x14:cfvo type="num">
                <xm:f>0.1</xm:f>
              </x14:cfvo>
              <x14:cfIcon iconSet="3TrafficLights1" iconId="2"/>
              <x14:cfIcon iconSet="3TrafficLights1" iconId="1"/>
              <x14:cfIcon iconSet="3TrafficLights1" iconId="0"/>
            </x14:iconSet>
          </x14:cfRule>
          <xm:sqref>AR19</xm:sqref>
        </x14:conditionalFormatting>
        <x14:conditionalFormatting xmlns:xm="http://schemas.microsoft.com/office/excel/2006/main">
          <x14:cfRule type="iconSet" priority="26" id="{BA375086-80A6-4F64-B508-3FCFBC5AE145}">
            <x14:iconSet custom="1">
              <x14:cfvo type="percent">
                <xm:f>0</xm:f>
              </x14:cfvo>
              <x14:cfvo type="num">
                <xm:f>0.05</xm:f>
              </x14:cfvo>
              <x14:cfvo type="num">
                <xm:f>0.1</xm:f>
              </x14:cfvo>
              <x14:cfIcon iconSet="3TrafficLights1" iconId="2"/>
              <x14:cfIcon iconSet="3TrafficLights1" iconId="1"/>
              <x14:cfIcon iconSet="3TrafficLights1" iconId="0"/>
            </x14:iconSet>
          </x14:cfRule>
          <xm:sqref>AR21</xm:sqref>
        </x14:conditionalFormatting>
        <x14:conditionalFormatting xmlns:xm="http://schemas.microsoft.com/office/excel/2006/main">
          <x14:cfRule type="iconSet" priority="24" id="{7AF0D4B8-BD2B-4DE3-9CB3-589C11B0F6E6}">
            <x14:iconSet custom="1">
              <x14:cfvo type="percent">
                <xm:f>0</xm:f>
              </x14:cfvo>
              <x14:cfvo type="num">
                <xm:f>0.05</xm:f>
              </x14:cfvo>
              <x14:cfvo type="num">
                <xm:f>0.1</xm:f>
              </x14:cfvo>
              <x14:cfIcon iconSet="3TrafficLights1" iconId="2"/>
              <x14:cfIcon iconSet="3TrafficLights1" iconId="1"/>
              <x14:cfIcon iconSet="3TrafficLights1" iconId="0"/>
            </x14:iconSet>
          </x14:cfRule>
          <xm:sqref>O52</xm:sqref>
        </x14:conditionalFormatting>
        <x14:conditionalFormatting xmlns:xm="http://schemas.microsoft.com/office/excel/2006/main">
          <x14:cfRule type="iconSet" priority="22" id="{09A1ECC2-588E-4740-8737-F57B671C9CD0}">
            <x14:iconSet custom="1">
              <x14:cfvo type="percent">
                <xm:f>0</xm:f>
              </x14:cfvo>
              <x14:cfvo type="num">
                <xm:f>0.05</xm:f>
              </x14:cfvo>
              <x14:cfvo type="num">
                <xm:f>0.1</xm:f>
              </x14:cfvo>
              <x14:cfIcon iconSet="3TrafficLights1" iconId="2"/>
              <x14:cfIcon iconSet="3TrafficLights1" iconId="1"/>
              <x14:cfIcon iconSet="3TrafficLights1" iconId="0"/>
            </x14:iconSet>
          </x14:cfRule>
          <xm:sqref>V52</xm:sqref>
        </x14:conditionalFormatting>
        <x14:conditionalFormatting xmlns:xm="http://schemas.microsoft.com/office/excel/2006/main">
          <x14:cfRule type="iconSet" priority="20" id="{D701756D-357F-4425-A157-19DC72B5E7D7}">
            <x14:iconSet custom="1">
              <x14:cfvo type="percent">
                <xm:f>0</xm:f>
              </x14:cfvo>
              <x14:cfvo type="num">
                <xm:f>0.05</xm:f>
              </x14:cfvo>
              <x14:cfvo type="num">
                <xm:f>0.1</xm:f>
              </x14:cfvo>
              <x14:cfIcon iconSet="3TrafficLights1" iconId="2"/>
              <x14:cfIcon iconSet="3TrafficLights1" iconId="1"/>
              <x14:cfIcon iconSet="3TrafficLights1" iconId="0"/>
            </x14:iconSet>
          </x14:cfRule>
          <xm:sqref>AC52</xm:sqref>
        </x14:conditionalFormatting>
        <x14:conditionalFormatting xmlns:xm="http://schemas.microsoft.com/office/excel/2006/main">
          <x14:cfRule type="iconSet" priority="18" id="{A00D7ADF-7862-4A74-B28A-3333B473AD20}">
            <x14:iconSet custom="1">
              <x14:cfvo type="percent">
                <xm:f>0</xm:f>
              </x14:cfvo>
              <x14:cfvo type="num">
                <xm:f>0.05</xm:f>
              </x14:cfvo>
              <x14:cfvo type="num">
                <xm:f>0.1</xm:f>
              </x14:cfvo>
              <x14:cfIcon iconSet="3TrafficLights1" iconId="2"/>
              <x14:cfIcon iconSet="3TrafficLights1" iconId="1"/>
              <x14:cfIcon iconSet="3TrafficLights1" iconId="0"/>
            </x14:iconSet>
          </x14:cfRule>
          <xm:sqref>AR52</xm:sqref>
        </x14:conditionalFormatting>
        <x14:conditionalFormatting xmlns:xm="http://schemas.microsoft.com/office/excel/2006/main">
          <x14:cfRule type="iconSet" priority="12" id="{D8FA42F9-8653-4323-8ED3-D81F11492EA8}">
            <x14:iconSet custom="1">
              <x14:cfvo type="percent">
                <xm:f>0</xm:f>
              </x14:cfvo>
              <x14:cfvo type="num">
                <xm:f>0.05</xm:f>
              </x14:cfvo>
              <x14:cfvo type="num">
                <xm:f>0.1</xm:f>
              </x14:cfvo>
              <x14:cfIcon iconSet="3TrafficLights1" iconId="2"/>
              <x14:cfIcon iconSet="3TrafficLights1" iconId="1"/>
              <x14:cfIcon iconSet="3TrafficLights1" iconId="0"/>
            </x14:iconSet>
          </x14:cfRule>
          <xm:sqref>AJ12:AJ17</xm:sqref>
        </x14:conditionalFormatting>
        <x14:conditionalFormatting xmlns:xm="http://schemas.microsoft.com/office/excel/2006/main">
          <x14:cfRule type="iconSet" priority="11" id="{FDCE114F-87B2-4DEC-9898-754DB6CB6D8B}">
            <x14:iconSet custom="1">
              <x14:cfvo type="percent">
                <xm:f>0</xm:f>
              </x14:cfvo>
              <x14:cfvo type="num">
                <xm:f>0.05</xm:f>
              </x14:cfvo>
              <x14:cfvo type="num">
                <xm:f>0.1</xm:f>
              </x14:cfvo>
              <x14:cfIcon iconSet="3TrafficLights1" iconId="2"/>
              <x14:cfIcon iconSet="3TrafficLights1" iconId="1"/>
              <x14:cfIcon iconSet="3TrafficLights1" iconId="0"/>
            </x14:iconSet>
          </x14:cfRule>
          <xm:sqref>AJ25:AJ28</xm:sqref>
        </x14:conditionalFormatting>
        <x14:conditionalFormatting xmlns:xm="http://schemas.microsoft.com/office/excel/2006/main">
          <x14:cfRule type="iconSet" priority="10" id="{3BF0F1C7-7E1B-4106-A24E-60F7F0175580}">
            <x14:iconSet custom="1">
              <x14:cfvo type="percent">
                <xm:f>0</xm:f>
              </x14:cfvo>
              <x14:cfvo type="num">
                <xm:f>0.05</xm:f>
              </x14:cfvo>
              <x14:cfvo type="num">
                <xm:f>0.1</xm:f>
              </x14:cfvo>
              <x14:cfIcon iconSet="3TrafficLights1" iconId="2"/>
              <x14:cfIcon iconSet="3TrafficLights1" iconId="1"/>
              <x14:cfIcon iconSet="3TrafficLights1" iconId="0"/>
            </x14:iconSet>
          </x14:cfRule>
          <xm:sqref>AJ30:AJ45 AJ47:AJ48 AJ50</xm:sqref>
        </x14:conditionalFormatting>
        <x14:conditionalFormatting xmlns:xm="http://schemas.microsoft.com/office/excel/2006/main">
          <x14:cfRule type="iconSet" priority="9" id="{00D2C3D9-E519-443D-9992-B088B488A648}">
            <x14:iconSet custom="1">
              <x14:cfvo type="percent">
                <xm:f>0</xm:f>
              </x14:cfvo>
              <x14:cfvo type="num">
                <xm:f>0.05</xm:f>
              </x14:cfvo>
              <x14:cfvo type="num">
                <xm:f>0.1</xm:f>
              </x14:cfvo>
              <x14:cfIcon iconSet="3TrafficLights1" iconId="2"/>
              <x14:cfIcon iconSet="3TrafficLights1" iconId="1"/>
              <x14:cfIcon iconSet="3TrafficLights1" iconId="0"/>
            </x14:iconSet>
          </x14:cfRule>
          <xm:sqref>AJ54:AJ55</xm:sqref>
        </x14:conditionalFormatting>
        <x14:conditionalFormatting xmlns:xm="http://schemas.microsoft.com/office/excel/2006/main">
          <x14:cfRule type="iconSet" priority="7" id="{061695F4-EF24-43F1-A58A-BA4CA3D61E5C}">
            <x14:iconSet custom="1">
              <x14:cfvo type="percent">
                <xm:f>0</xm:f>
              </x14:cfvo>
              <x14:cfvo type="num">
                <xm:f>0.05</xm:f>
              </x14:cfvo>
              <x14:cfvo type="num">
                <xm:f>0.1</xm:f>
              </x14:cfvo>
              <x14:cfIcon iconSet="3TrafficLights1" iconId="2"/>
              <x14:cfIcon iconSet="3TrafficLights1" iconId="1"/>
              <x14:cfIcon iconSet="3TrafficLights1" iconId="0"/>
            </x14:iconSet>
          </x14:cfRule>
          <xm:sqref>AJ46</xm:sqref>
        </x14:conditionalFormatting>
        <x14:conditionalFormatting xmlns:xm="http://schemas.microsoft.com/office/excel/2006/main">
          <x14:cfRule type="iconSet" priority="5" id="{759031E6-B0F7-4DA8-8F65-66BDDB383CAC}">
            <x14:iconSet custom="1">
              <x14:cfvo type="percent">
                <xm:f>0</xm:f>
              </x14:cfvo>
              <x14:cfvo type="num">
                <xm:f>0.05</xm:f>
              </x14:cfvo>
              <x14:cfvo type="num">
                <xm:f>0.1</xm:f>
              </x14:cfvo>
              <x14:cfIcon iconSet="3TrafficLights1" iconId="2"/>
              <x14:cfIcon iconSet="3TrafficLights1" iconId="1"/>
              <x14:cfIcon iconSet="3TrafficLights1" iconId="0"/>
            </x14:iconSet>
          </x14:cfRule>
          <xm:sqref>AJ19</xm:sqref>
        </x14:conditionalFormatting>
        <x14:conditionalFormatting xmlns:xm="http://schemas.microsoft.com/office/excel/2006/main">
          <x14:cfRule type="iconSet" priority="3" id="{94216030-27E9-49C3-AA96-F31A8562ED5D}">
            <x14:iconSet custom="1">
              <x14:cfvo type="percent">
                <xm:f>0</xm:f>
              </x14:cfvo>
              <x14:cfvo type="num">
                <xm:f>0.05</xm:f>
              </x14:cfvo>
              <x14:cfvo type="num">
                <xm:f>0.1</xm:f>
              </x14:cfvo>
              <x14:cfIcon iconSet="3TrafficLights1" iconId="2"/>
              <x14:cfIcon iconSet="3TrafficLights1" iconId="1"/>
              <x14:cfIcon iconSet="3TrafficLights1" iconId="0"/>
            </x14:iconSet>
          </x14:cfRule>
          <xm:sqref>AJ21</xm:sqref>
        </x14:conditionalFormatting>
        <x14:conditionalFormatting xmlns:xm="http://schemas.microsoft.com/office/excel/2006/main">
          <x14:cfRule type="iconSet" priority="1" id="{C631BD44-79DF-4CF9-9B80-9CB3697BE18A}">
            <x14:iconSet custom="1">
              <x14:cfvo type="percent">
                <xm:f>0</xm:f>
              </x14:cfvo>
              <x14:cfvo type="num">
                <xm:f>0.05</xm:f>
              </x14:cfvo>
              <x14:cfvo type="num">
                <xm:f>0.1</xm:f>
              </x14:cfvo>
              <x14:cfIcon iconSet="3TrafficLights1" iconId="2"/>
              <x14:cfIcon iconSet="3TrafficLights1" iconId="1"/>
              <x14:cfIcon iconSet="3TrafficLights1" iconId="0"/>
            </x14:iconSet>
          </x14:cfRule>
          <xm:sqref>AJ52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06C3E-5F75-431F-B6E9-0FAADF9975FE}">
  <sheetPr>
    <tabColor theme="4"/>
    <pageSetUpPr fitToPage="1"/>
  </sheetPr>
  <dimension ref="A1:AS83"/>
  <sheetViews>
    <sheetView showGridLines="0" topLeftCell="A37" zoomScaleNormal="100" workbookViewId="0">
      <selection activeCell="E59" sqref="E59"/>
    </sheetView>
  </sheetViews>
  <sheetFormatPr defaultRowHeight="12.75" outlineLevelCol="1"/>
  <cols>
    <col min="1" max="1" width="3" customWidth="1"/>
    <col min="2" max="2" width="6.85546875" customWidth="1"/>
    <col min="3" max="3" width="46.42578125" customWidth="1"/>
    <col min="4" max="4" width="4.28515625" customWidth="1"/>
    <col min="5" max="6" width="12" customWidth="1" outlineLevel="1"/>
    <col min="7" max="7" width="12.28515625" customWidth="1" outlineLevel="1"/>
    <col min="8" max="8" width="10" style="65" customWidth="1" outlineLevel="1"/>
    <col min="9" max="9" width="2.42578125" style="65" customWidth="1" outlineLevel="1"/>
    <col min="10" max="10" width="2.42578125" style="68" customWidth="1"/>
    <col min="11" max="11" width="2.42578125" customWidth="1" outlineLevel="1"/>
    <col min="12" max="14" width="12" customWidth="1" outlineLevel="1"/>
    <col min="15" max="15" width="7.28515625" style="65" customWidth="1" outlineLevel="1"/>
    <col min="16" max="16" width="2.7109375" customWidth="1" outlineLevel="1"/>
    <col min="17" max="17" width="2.42578125" style="68" customWidth="1"/>
    <col min="18" max="18" width="2.42578125" customWidth="1" outlineLevel="1"/>
    <col min="19" max="21" width="12" customWidth="1" outlineLevel="1"/>
    <col min="22" max="22" width="7.42578125" style="65" customWidth="1" outlineLevel="1"/>
    <col min="23" max="23" width="2.7109375" customWidth="1" outlineLevel="1"/>
    <col min="24" max="24" width="2.42578125" style="68" customWidth="1"/>
    <col min="25" max="25" width="2.140625" customWidth="1" outlineLevel="1"/>
    <col min="26" max="28" width="12" customWidth="1" outlineLevel="1"/>
    <col min="29" max="29" width="7.140625" style="65" customWidth="1" outlineLevel="1"/>
    <col min="30" max="30" width="2.7109375" customWidth="1" outlineLevel="1"/>
    <col min="31" max="31" width="2.42578125" style="68" customWidth="1"/>
    <col min="32" max="32" width="2.140625" customWidth="1" outlineLevel="1"/>
    <col min="33" max="35" width="12" customWidth="1" outlineLevel="1"/>
    <col min="36" max="36" width="7.140625" style="65" customWidth="1" outlineLevel="1"/>
    <col min="37" max="37" width="2.7109375" customWidth="1" outlineLevel="1"/>
    <col min="38" max="38" width="2.42578125" style="68" customWidth="1"/>
    <col min="39" max="39" width="34.140625" style="68" customWidth="1"/>
    <col min="40" max="40" width="2.42578125" customWidth="1"/>
    <col min="41" max="43" width="12" customWidth="1"/>
    <col min="44" max="44" width="7.5703125" style="65" customWidth="1"/>
    <col min="45" max="45" width="3.7109375" customWidth="1"/>
  </cols>
  <sheetData>
    <row r="1" spans="1:45" ht="12.75" customHeight="1">
      <c r="A1" s="5"/>
      <c r="B1" s="5"/>
      <c r="C1" s="5"/>
      <c r="D1" s="5"/>
      <c r="E1" s="5"/>
      <c r="F1" s="52"/>
      <c r="G1" s="52"/>
      <c r="H1" s="59"/>
      <c r="I1" s="59"/>
      <c r="K1" s="52"/>
      <c r="L1" s="5"/>
      <c r="M1" s="52"/>
      <c r="N1" s="52"/>
      <c r="O1" s="59"/>
      <c r="P1" s="52"/>
      <c r="R1" s="52"/>
      <c r="S1" s="5"/>
      <c r="T1" s="52"/>
      <c r="U1" s="52"/>
      <c r="V1" s="59"/>
      <c r="W1" s="52"/>
      <c r="Y1" s="52"/>
      <c r="Z1" s="5"/>
      <c r="AA1" s="52"/>
      <c r="AB1" s="52"/>
      <c r="AC1" s="59"/>
      <c r="AD1" s="52"/>
      <c r="AF1" s="52"/>
      <c r="AG1" s="5"/>
      <c r="AH1" s="52"/>
      <c r="AI1" s="52"/>
      <c r="AJ1" s="59"/>
      <c r="AK1" s="52"/>
      <c r="AM1" s="59"/>
      <c r="AN1" s="52"/>
      <c r="AO1" s="5"/>
      <c r="AP1" s="52"/>
      <c r="AQ1" s="52"/>
      <c r="AR1" s="59"/>
      <c r="AS1" s="52"/>
    </row>
    <row r="2" spans="1:45" ht="28.5" customHeight="1">
      <c r="A2" s="5"/>
      <c r="B2" s="5"/>
      <c r="C2" s="125" t="s">
        <v>100</v>
      </c>
      <c r="D2" s="5"/>
      <c r="E2" s="209" t="s">
        <v>79</v>
      </c>
      <c r="F2" s="209"/>
      <c r="G2" s="209"/>
      <c r="H2" s="209"/>
      <c r="I2" s="191"/>
      <c r="J2" s="69"/>
      <c r="K2" s="52"/>
      <c r="L2" s="209" t="str">
        <f>'Budget (CLSP + Projects)'!G2</f>
        <v>&lt;enter funding stream&gt;</v>
      </c>
      <c r="M2" s="209"/>
      <c r="N2" s="209"/>
      <c r="O2" s="209"/>
      <c r="P2" s="52"/>
      <c r="Q2" s="69"/>
      <c r="R2" s="52"/>
      <c r="S2" s="209" t="str">
        <f>'Budget (CLSP + Projects)'!I2</f>
        <v>&lt;enter funding stream&gt;</v>
      </c>
      <c r="T2" s="209"/>
      <c r="U2" s="209"/>
      <c r="V2" s="209"/>
      <c r="W2" s="52"/>
      <c r="X2" s="69"/>
      <c r="Y2" s="52"/>
      <c r="Z2" s="209" t="str">
        <f>'Budget (CLSP + Projects)'!K2</f>
        <v>&lt;enter funding stream&gt;</v>
      </c>
      <c r="AA2" s="209"/>
      <c r="AB2" s="209"/>
      <c r="AC2" s="209"/>
      <c r="AD2" s="52"/>
      <c r="AE2" s="69"/>
      <c r="AF2" s="52"/>
      <c r="AG2" s="209" t="str">
        <f>'Budget (CLSP + Projects)'!M2</f>
        <v>&lt;enter funding stream&gt;</v>
      </c>
      <c r="AH2" s="209"/>
      <c r="AI2" s="209"/>
      <c r="AJ2" s="209"/>
      <c r="AK2" s="52"/>
      <c r="AL2" s="69"/>
      <c r="AM2" s="191"/>
      <c r="AN2" s="52"/>
      <c r="AO2" s="209" t="s">
        <v>30</v>
      </c>
      <c r="AP2" s="209"/>
      <c r="AQ2" s="209"/>
      <c r="AR2" s="209"/>
      <c r="AS2" s="52"/>
    </row>
    <row r="3" spans="1:45" ht="19.149999999999999" customHeight="1">
      <c r="A3" s="5"/>
      <c r="B3" s="5"/>
      <c r="C3" s="5"/>
      <c r="D3" s="5"/>
      <c r="E3" s="7"/>
      <c r="F3" s="52"/>
      <c r="G3" s="52"/>
      <c r="H3" s="59"/>
      <c r="I3" s="59"/>
      <c r="K3" s="52"/>
      <c r="L3" s="7"/>
      <c r="M3" s="52"/>
      <c r="N3" s="52"/>
      <c r="O3" s="59"/>
      <c r="P3" s="52"/>
      <c r="R3" s="52"/>
      <c r="S3" s="7"/>
      <c r="T3" s="52"/>
      <c r="U3" s="52"/>
      <c r="V3" s="59"/>
      <c r="W3" s="52"/>
      <c r="Y3" s="52"/>
      <c r="Z3" s="7"/>
      <c r="AA3" s="52"/>
      <c r="AB3" s="52"/>
      <c r="AC3" s="59"/>
      <c r="AD3" s="52"/>
      <c r="AF3" s="52"/>
      <c r="AG3" s="7"/>
      <c r="AH3" s="52"/>
      <c r="AI3" s="52"/>
      <c r="AJ3" s="59"/>
      <c r="AK3" s="52"/>
      <c r="AM3" s="59"/>
      <c r="AN3" s="52"/>
      <c r="AO3" s="7"/>
      <c r="AP3" s="52"/>
      <c r="AQ3" s="52"/>
      <c r="AR3" s="59"/>
      <c r="AS3" s="52"/>
    </row>
    <row r="4" spans="1:45" s="1" customFormat="1" ht="35.25" customHeight="1">
      <c r="A4" s="42"/>
      <c r="B4" s="42"/>
      <c r="C4" s="42"/>
      <c r="D4" s="42"/>
      <c r="E4" s="58" t="s">
        <v>80</v>
      </c>
      <c r="F4" s="78" t="s">
        <v>101</v>
      </c>
      <c r="G4" s="78" t="s">
        <v>102</v>
      </c>
      <c r="H4" s="192" t="s">
        <v>7</v>
      </c>
      <c r="I4" s="79"/>
      <c r="J4" s="80"/>
      <c r="K4" s="81"/>
      <c r="L4" s="58" t="s">
        <v>80</v>
      </c>
      <c r="M4" s="78" t="s">
        <v>101</v>
      </c>
      <c r="N4" s="78" t="s">
        <v>102</v>
      </c>
      <c r="O4" s="192" t="s">
        <v>7</v>
      </c>
      <c r="P4" s="81"/>
      <c r="Q4" s="80"/>
      <c r="R4" s="81"/>
      <c r="S4" s="58" t="s">
        <v>80</v>
      </c>
      <c r="T4" s="78" t="s">
        <v>101</v>
      </c>
      <c r="U4" s="78" t="s">
        <v>102</v>
      </c>
      <c r="V4" s="192" t="s">
        <v>7</v>
      </c>
      <c r="W4" s="81"/>
      <c r="X4" s="80"/>
      <c r="Y4" s="81"/>
      <c r="Z4" s="58" t="s">
        <v>80</v>
      </c>
      <c r="AA4" s="78" t="s">
        <v>101</v>
      </c>
      <c r="AB4" s="78" t="s">
        <v>102</v>
      </c>
      <c r="AC4" s="192" t="s">
        <v>7</v>
      </c>
      <c r="AD4" s="81"/>
      <c r="AE4" s="80"/>
      <c r="AF4" s="81"/>
      <c r="AG4" s="58" t="s">
        <v>80</v>
      </c>
      <c r="AH4" s="78" t="s">
        <v>101</v>
      </c>
      <c r="AI4" s="78" t="s">
        <v>102</v>
      </c>
      <c r="AJ4" s="192" t="s">
        <v>7</v>
      </c>
      <c r="AK4" s="81"/>
      <c r="AL4" s="80"/>
      <c r="AM4" s="79"/>
      <c r="AN4" s="81"/>
      <c r="AO4" s="58" t="s">
        <v>80</v>
      </c>
      <c r="AP4" s="78" t="s">
        <v>101</v>
      </c>
      <c r="AQ4" s="78" t="s">
        <v>102</v>
      </c>
      <c r="AR4" s="192" t="s">
        <v>7</v>
      </c>
      <c r="AS4" s="81"/>
    </row>
    <row r="5" spans="1:45" s="1" customFormat="1" ht="12" customHeight="1">
      <c r="A5" s="5"/>
      <c r="B5" s="204" t="s">
        <v>33</v>
      </c>
      <c r="C5" s="8" t="s">
        <v>84</v>
      </c>
      <c r="D5" s="5"/>
      <c r="E5" s="84">
        <f>'Budget (CLSP + Projects)'!E7</f>
        <v>0</v>
      </c>
      <c r="F5" s="83">
        <f>'Budget (CLSP + Projects)'!E7</f>
        <v>0</v>
      </c>
      <c r="G5" s="101"/>
      <c r="H5" s="193"/>
      <c r="I5" s="102"/>
      <c r="J5" s="103"/>
      <c r="K5" s="104"/>
      <c r="L5" s="84">
        <f>'Budget (CLSP + Projects)'!G7</f>
        <v>0</v>
      </c>
      <c r="M5" s="83">
        <f>'Budget (CLSP + Projects)'!G7</f>
        <v>0</v>
      </c>
      <c r="N5" s="101"/>
      <c r="O5" s="193"/>
      <c r="P5" s="104"/>
      <c r="Q5" s="103"/>
      <c r="R5" s="104"/>
      <c r="S5" s="84">
        <f>'Budget (CLSP + Projects)'!K7</f>
        <v>0</v>
      </c>
      <c r="T5" s="83">
        <f>'Budget (CLSP + Projects)'!I7</f>
        <v>0</v>
      </c>
      <c r="U5" s="101"/>
      <c r="V5" s="193"/>
      <c r="W5" s="104"/>
      <c r="X5" s="103"/>
      <c r="Y5" s="104"/>
      <c r="Z5" s="84">
        <f>'Budget (CLSP + Projects)'!M7</f>
        <v>0</v>
      </c>
      <c r="AA5" s="162">
        <f>'Budget (CLSP + Projects)'!K7</f>
        <v>0</v>
      </c>
      <c r="AB5" s="101"/>
      <c r="AC5" s="193"/>
      <c r="AD5" s="104"/>
      <c r="AE5" s="103"/>
      <c r="AF5" s="104"/>
      <c r="AG5" s="84">
        <f>'Budget (CLSP + Projects)'!T7</f>
        <v>0</v>
      </c>
      <c r="AH5" s="83">
        <f>'Budget (CLSP + Projects)'!M7</f>
        <v>0</v>
      </c>
      <c r="AI5" s="101"/>
      <c r="AJ5" s="193"/>
      <c r="AK5" s="104"/>
      <c r="AL5" s="103"/>
      <c r="AM5" s="8" t="s">
        <v>84</v>
      </c>
      <c r="AN5" s="104"/>
      <c r="AO5" s="28">
        <f>AG5+Z5+S5+L5+E5</f>
        <v>0</v>
      </c>
      <c r="AP5" s="84">
        <f>AH5+AA5+T5+M5+F5</f>
        <v>0</v>
      </c>
      <c r="AQ5" s="101"/>
      <c r="AR5" s="193"/>
      <c r="AS5" s="104"/>
    </row>
    <row r="6" spans="1:45" s="1" customFormat="1" ht="12" customHeight="1">
      <c r="A6" s="5"/>
      <c r="B6" s="204"/>
      <c r="C6" s="8"/>
      <c r="D6" s="5"/>
      <c r="E6" s="191"/>
      <c r="F6" s="101"/>
      <c r="G6" s="101"/>
      <c r="H6" s="193"/>
      <c r="I6" s="102"/>
      <c r="J6" s="103"/>
      <c r="K6" s="104"/>
      <c r="L6" s="191"/>
      <c r="M6" s="101"/>
      <c r="N6" s="101"/>
      <c r="O6" s="193"/>
      <c r="P6" s="104"/>
      <c r="Q6" s="103"/>
      <c r="R6" s="104"/>
      <c r="S6" s="191"/>
      <c r="T6" s="101"/>
      <c r="U6" s="101"/>
      <c r="V6" s="193"/>
      <c r="W6" s="104"/>
      <c r="X6" s="103"/>
      <c r="Y6" s="104"/>
      <c r="Z6" s="191"/>
      <c r="AA6" s="101"/>
      <c r="AB6" s="101"/>
      <c r="AC6" s="193"/>
      <c r="AD6" s="104"/>
      <c r="AE6" s="103"/>
      <c r="AF6" s="104"/>
      <c r="AG6" s="191"/>
      <c r="AH6" s="101"/>
      <c r="AI6" s="101"/>
      <c r="AJ6" s="193"/>
      <c r="AK6" s="104"/>
      <c r="AL6" s="103"/>
      <c r="AM6" s="8"/>
      <c r="AN6" s="104"/>
      <c r="AO6" s="191"/>
      <c r="AP6" s="101"/>
      <c r="AQ6" s="101"/>
      <c r="AR6" s="193"/>
      <c r="AS6" s="104"/>
    </row>
    <row r="7" spans="1:45" s="1" customFormat="1" ht="12" customHeight="1">
      <c r="A7" s="5"/>
      <c r="B7" s="204"/>
      <c r="C7" s="41" t="s">
        <v>35</v>
      </c>
      <c r="D7" s="5"/>
      <c r="E7" s="101"/>
      <c r="F7" s="101"/>
      <c r="G7" s="101"/>
      <c r="H7" s="102"/>
      <c r="I7" s="102"/>
      <c r="J7" s="103"/>
      <c r="K7" s="104"/>
      <c r="L7" s="101"/>
      <c r="M7" s="101"/>
      <c r="N7" s="101"/>
      <c r="O7" s="102"/>
      <c r="P7" s="104"/>
      <c r="Q7" s="103"/>
      <c r="R7" s="104"/>
      <c r="S7" s="101"/>
      <c r="T7" s="101"/>
      <c r="U7" s="101"/>
      <c r="V7" s="102"/>
      <c r="W7" s="104"/>
      <c r="X7" s="103"/>
      <c r="Y7" s="104"/>
      <c r="Z7" s="101"/>
      <c r="AA7" s="101"/>
      <c r="AB7" s="101"/>
      <c r="AC7" s="102"/>
      <c r="AD7" s="104"/>
      <c r="AE7" s="103"/>
      <c r="AF7" s="104"/>
      <c r="AG7" s="101"/>
      <c r="AH7" s="101"/>
      <c r="AI7" s="101"/>
      <c r="AJ7" s="102"/>
      <c r="AK7" s="104"/>
      <c r="AL7" s="103"/>
      <c r="AM7" s="41" t="s">
        <v>35</v>
      </c>
      <c r="AN7" s="104"/>
      <c r="AO7" s="101"/>
      <c r="AP7" s="101"/>
      <c r="AQ7" s="101"/>
      <c r="AR7" s="102"/>
      <c r="AS7" s="104"/>
    </row>
    <row r="8" spans="1:45" s="1" customFormat="1" ht="12" customHeight="1">
      <c r="A8" s="5"/>
      <c r="B8" s="204"/>
      <c r="C8" s="8" t="s">
        <v>36</v>
      </c>
      <c r="D8" s="5"/>
      <c r="E8" s="84">
        <f>'Budget (CLSP + Projects)'!E10</f>
        <v>0</v>
      </c>
      <c r="F8" s="83">
        <f>'Budget (CLSP + Projects)'!E10</f>
        <v>0</v>
      </c>
      <c r="G8" s="101"/>
      <c r="H8" s="102"/>
      <c r="I8" s="102"/>
      <c r="J8" s="103"/>
      <c r="K8" s="104"/>
      <c r="L8" s="84">
        <f>'Budget (CLSP + Projects)'!M10/2</f>
        <v>0</v>
      </c>
      <c r="M8" s="83">
        <f>'Budget (CLSP + Projects)'!G10</f>
        <v>0</v>
      </c>
      <c r="N8" s="101"/>
      <c r="O8" s="102"/>
      <c r="P8" s="104"/>
      <c r="Q8" s="103"/>
      <c r="R8" s="104"/>
      <c r="S8" s="84">
        <f>'Budget (CLSP + Projects)'!T10/2</f>
        <v>0</v>
      </c>
      <c r="T8" s="83">
        <f>'Budget (CLSP + Projects)'!I10</f>
        <v>0</v>
      </c>
      <c r="U8" s="101"/>
      <c r="V8" s="102"/>
      <c r="W8" s="104"/>
      <c r="X8" s="103"/>
      <c r="Y8" s="104"/>
      <c r="Z8" s="84">
        <f>'Budget (CLSP + Projects)'!AB10/2</f>
        <v>0</v>
      </c>
      <c r="AA8" s="162">
        <f>'Budget (CLSP + Projects)'!K10</f>
        <v>0</v>
      </c>
      <c r="AB8" s="101"/>
      <c r="AC8" s="102"/>
      <c r="AD8" s="104"/>
      <c r="AE8" s="103"/>
      <c r="AF8" s="104"/>
      <c r="AG8" s="84">
        <f>'Budget (CLSP + Projects)'!AI10/2</f>
        <v>0</v>
      </c>
      <c r="AH8" s="83">
        <f>'Budget (CLSP + Projects)'!M10</f>
        <v>0</v>
      </c>
      <c r="AI8" s="101"/>
      <c r="AJ8" s="102"/>
      <c r="AK8" s="104"/>
      <c r="AL8" s="103"/>
      <c r="AM8" s="8" t="s">
        <v>36</v>
      </c>
      <c r="AN8" s="104"/>
      <c r="AO8" s="28">
        <f t="shared" ref="AO8:AO9" si="0">AG8+Z8+S8+L8+E8</f>
        <v>0</v>
      </c>
      <c r="AP8" s="84">
        <f t="shared" ref="AP8:AP9" si="1">AH8+AA8+T8+M8+F8</f>
        <v>0</v>
      </c>
      <c r="AQ8" s="101"/>
      <c r="AR8" s="102"/>
      <c r="AS8" s="104"/>
    </row>
    <row r="9" spans="1:45" s="1" customFormat="1" ht="12" customHeight="1">
      <c r="A9" s="5"/>
      <c r="B9" s="204"/>
      <c r="C9" s="8" t="s">
        <v>37</v>
      </c>
      <c r="D9" s="5"/>
      <c r="E9" s="84">
        <f>'Budget (CLSP + Projects)'!E11</f>
        <v>0</v>
      </c>
      <c r="F9" s="83">
        <f>'Budget (CLSP + Projects)'!E11</f>
        <v>0</v>
      </c>
      <c r="G9" s="101"/>
      <c r="H9" s="102"/>
      <c r="I9" s="102"/>
      <c r="J9" s="103"/>
      <c r="K9" s="104"/>
      <c r="L9" s="84">
        <f>'Budget (CLSP + Projects)'!M11/2</f>
        <v>0</v>
      </c>
      <c r="M9" s="83">
        <f>'Budget (CLSP + Projects)'!G11</f>
        <v>0</v>
      </c>
      <c r="N9" s="101"/>
      <c r="O9" s="102"/>
      <c r="P9" s="104"/>
      <c r="Q9" s="103"/>
      <c r="R9" s="104"/>
      <c r="S9" s="84">
        <f>'Budget (CLSP + Projects)'!T11/2</f>
        <v>0</v>
      </c>
      <c r="T9" s="83">
        <f>'Budget (CLSP + Projects)'!I11</f>
        <v>0</v>
      </c>
      <c r="U9" s="101"/>
      <c r="V9" s="102"/>
      <c r="W9" s="104"/>
      <c r="X9" s="103"/>
      <c r="Y9" s="104"/>
      <c r="Z9" s="84">
        <f>'Budget (CLSP + Projects)'!AB11/2</f>
        <v>0</v>
      </c>
      <c r="AA9" s="162">
        <f>'Budget (CLSP + Projects)'!K11</f>
        <v>0</v>
      </c>
      <c r="AB9" s="101"/>
      <c r="AC9" s="102"/>
      <c r="AD9" s="104"/>
      <c r="AE9" s="103"/>
      <c r="AF9" s="104"/>
      <c r="AG9" s="84">
        <f>'Budget (CLSP + Projects)'!AI11/2</f>
        <v>0</v>
      </c>
      <c r="AH9" s="83">
        <f>'Budget (CLSP + Projects)'!M11</f>
        <v>0</v>
      </c>
      <c r="AI9" s="101"/>
      <c r="AJ9" s="102"/>
      <c r="AK9" s="104"/>
      <c r="AL9" s="103"/>
      <c r="AM9" s="8" t="s">
        <v>37</v>
      </c>
      <c r="AN9" s="104"/>
      <c r="AO9" s="28">
        <f t="shared" si="0"/>
        <v>0</v>
      </c>
      <c r="AP9" s="84">
        <f t="shared" si="1"/>
        <v>0</v>
      </c>
      <c r="AQ9" s="101"/>
      <c r="AR9" s="102"/>
      <c r="AS9" s="104"/>
    </row>
    <row r="10" spans="1:45" s="1" customFormat="1" ht="12" customHeight="1">
      <c r="A10" s="5"/>
      <c r="B10" s="204"/>
      <c r="C10" s="8"/>
      <c r="D10" s="5"/>
      <c r="E10" s="191"/>
      <c r="F10" s="101"/>
      <c r="G10" s="101"/>
      <c r="H10" s="102"/>
      <c r="I10" s="102"/>
      <c r="J10" s="103"/>
      <c r="K10" s="104"/>
      <c r="L10" s="191"/>
      <c r="M10" s="101"/>
      <c r="N10" s="101"/>
      <c r="O10" s="102"/>
      <c r="P10" s="104"/>
      <c r="Q10" s="103"/>
      <c r="R10" s="104"/>
      <c r="S10" s="191"/>
      <c r="T10" s="101"/>
      <c r="U10" s="101"/>
      <c r="V10" s="102"/>
      <c r="W10" s="104"/>
      <c r="X10" s="103"/>
      <c r="Y10" s="104"/>
      <c r="Z10" s="191"/>
      <c r="AA10" s="101"/>
      <c r="AB10" s="101"/>
      <c r="AC10" s="102"/>
      <c r="AD10" s="104"/>
      <c r="AE10" s="103"/>
      <c r="AF10" s="104"/>
      <c r="AG10" s="191"/>
      <c r="AH10" s="101"/>
      <c r="AI10" s="101"/>
      <c r="AJ10" s="102"/>
      <c r="AK10" s="104"/>
      <c r="AL10" s="103"/>
      <c r="AM10" s="102"/>
      <c r="AN10" s="104"/>
      <c r="AO10" s="191"/>
      <c r="AP10" s="101"/>
      <c r="AQ10" s="101"/>
      <c r="AR10" s="102"/>
      <c r="AS10" s="104"/>
    </row>
    <row r="11" spans="1:45" ht="13.15" customHeight="1">
      <c r="A11" s="5"/>
      <c r="B11" s="204"/>
      <c r="C11" s="41" t="s">
        <v>85</v>
      </c>
      <c r="D11" s="9"/>
      <c r="E11" s="15"/>
      <c r="F11" s="15"/>
      <c r="G11" s="15"/>
      <c r="H11" s="60"/>
      <c r="I11" s="60"/>
      <c r="J11" s="70"/>
      <c r="K11" s="75"/>
      <c r="L11" s="15"/>
      <c r="M11" s="15"/>
      <c r="N11" s="15"/>
      <c r="O11" s="60"/>
      <c r="P11" s="75"/>
      <c r="Q11" s="70"/>
      <c r="R11" s="75"/>
      <c r="S11" s="15"/>
      <c r="T11" s="15"/>
      <c r="U11" s="15"/>
      <c r="V11" s="60"/>
      <c r="W11" s="75"/>
      <c r="X11" s="70"/>
      <c r="Y11" s="75"/>
      <c r="Z11" s="15"/>
      <c r="AA11" s="15"/>
      <c r="AB11" s="15"/>
      <c r="AC11" s="60"/>
      <c r="AD11" s="75"/>
      <c r="AE11" s="70"/>
      <c r="AF11" s="75"/>
      <c r="AG11" s="15"/>
      <c r="AH11" s="15"/>
      <c r="AI11" s="15"/>
      <c r="AJ11" s="60"/>
      <c r="AK11" s="75"/>
      <c r="AL11" s="70"/>
      <c r="AM11" s="41" t="s">
        <v>85</v>
      </c>
      <c r="AN11" s="75"/>
      <c r="AO11" s="15"/>
      <c r="AP11" s="15"/>
      <c r="AQ11" s="15"/>
      <c r="AR11" s="60"/>
      <c r="AS11" s="75"/>
    </row>
    <row r="12" spans="1:45">
      <c r="A12" s="5"/>
      <c r="B12" s="204"/>
      <c r="C12" s="8" t="s">
        <v>39</v>
      </c>
      <c r="D12" s="8"/>
      <c r="E12" s="25"/>
      <c r="F12" s="83">
        <f>'Budget (CLSP + Projects)'!E14</f>
        <v>0</v>
      </c>
      <c r="G12" s="84">
        <f>F12-E12</f>
        <v>0</v>
      </c>
      <c r="H12" s="85" t="str">
        <f>IF(E12="","",IFERROR(ABS(G12/F12),""))</f>
        <v/>
      </c>
      <c r="I12" s="72"/>
      <c r="J12" s="67"/>
      <c r="K12" s="75"/>
      <c r="L12" s="25"/>
      <c r="M12" s="83">
        <f>'Budget (CLSP + Projects)'!G14</f>
        <v>0</v>
      </c>
      <c r="N12" s="84">
        <f t="shared" ref="N12:N17" si="2">M12-L12</f>
        <v>0</v>
      </c>
      <c r="O12" s="85" t="str">
        <f>IF(L12="","",IFERROR(ABS(N12/M12),""))</f>
        <v/>
      </c>
      <c r="P12" s="75"/>
      <c r="Q12" s="67"/>
      <c r="R12" s="75"/>
      <c r="S12" s="25"/>
      <c r="T12" s="83">
        <f>'Budget (CLSP + Projects)'!I14</f>
        <v>0</v>
      </c>
      <c r="U12" s="84">
        <f>T12-S12</f>
        <v>0</v>
      </c>
      <c r="V12" s="85" t="str">
        <f>IF(S12="","",IFERROR(ABS(U12/T12),""))</f>
        <v/>
      </c>
      <c r="W12" s="75"/>
      <c r="X12" s="67"/>
      <c r="Y12" s="75"/>
      <c r="Z12" s="25"/>
      <c r="AA12" s="162">
        <f>'Budget (CLSP + Projects)'!K14</f>
        <v>0</v>
      </c>
      <c r="AB12" s="84">
        <f t="shared" ref="AB12:AB17" si="3">AA12-Z12</f>
        <v>0</v>
      </c>
      <c r="AC12" s="85" t="str">
        <f>IF(Z12="","",IFERROR(ABS(AB12/AA12),""))</f>
        <v/>
      </c>
      <c r="AD12" s="75"/>
      <c r="AE12" s="67"/>
      <c r="AF12" s="75"/>
      <c r="AG12" s="25"/>
      <c r="AH12" s="83">
        <f>'Budget (CLSP + Projects)'!M14</f>
        <v>0</v>
      </c>
      <c r="AI12" s="84">
        <f t="shared" ref="AI12:AI17" si="4">AH12-AG12</f>
        <v>0</v>
      </c>
      <c r="AJ12" s="85" t="str">
        <f>IF(AG12="","",IFERROR(ABS(AI12/AH12),""))</f>
        <v/>
      </c>
      <c r="AK12" s="75"/>
      <c r="AL12" s="67"/>
      <c r="AM12" s="8" t="s">
        <v>39</v>
      </c>
      <c r="AN12" s="75"/>
      <c r="AO12" s="28">
        <f t="shared" ref="AO12:AO17" si="5">AG12+Z12+S12+L12+E12</f>
        <v>0</v>
      </c>
      <c r="AP12" s="84">
        <f t="shared" ref="AP12:AP17" si="6">AH12+AA12+T12+M12+F12</f>
        <v>0</v>
      </c>
      <c r="AQ12" s="84">
        <f t="shared" ref="AQ12:AQ17" si="7">AP12-AO12</f>
        <v>0</v>
      </c>
      <c r="AR12" s="85" t="str">
        <f>IF(AO12="","",IFERROR(ABS(AQ12/AP12),""))</f>
        <v/>
      </c>
      <c r="AS12" s="75"/>
    </row>
    <row r="13" spans="1:45">
      <c r="A13" s="5"/>
      <c r="B13" s="204"/>
      <c r="C13" s="8" t="s">
        <v>40</v>
      </c>
      <c r="D13" s="8"/>
      <c r="E13" s="25"/>
      <c r="F13" s="83">
        <f>'Budget (CLSP + Projects)'!E15</f>
        <v>0</v>
      </c>
      <c r="G13" s="84">
        <f t="shared" ref="G13:G17" si="8">F13-E13</f>
        <v>0</v>
      </c>
      <c r="H13" s="85" t="str">
        <f t="shared" ref="H13:H17" si="9">IF(E13="","",IFERROR(ABS(G13/F13),""))</f>
        <v/>
      </c>
      <c r="I13" s="72"/>
      <c r="J13" s="67"/>
      <c r="K13" s="75"/>
      <c r="L13" s="25"/>
      <c r="M13" s="83">
        <f>'Budget (CLSP + Projects)'!G15</f>
        <v>0</v>
      </c>
      <c r="N13" s="84">
        <f t="shared" si="2"/>
        <v>0</v>
      </c>
      <c r="O13" s="85" t="str">
        <f t="shared" ref="O13:O17" si="10">IF(L13="","",IFERROR(ABS(N13/M13),""))</f>
        <v/>
      </c>
      <c r="P13" s="75"/>
      <c r="Q13" s="67"/>
      <c r="R13" s="75"/>
      <c r="S13" s="25"/>
      <c r="T13" s="83">
        <f>'Budget (CLSP + Projects)'!I15</f>
        <v>0</v>
      </c>
      <c r="U13" s="84">
        <f t="shared" ref="U13:U17" si="11">T13-S13</f>
        <v>0</v>
      </c>
      <c r="V13" s="85" t="str">
        <f t="shared" ref="V13:V17" si="12">IF(S13="","",IFERROR(ABS(U13/T13),""))</f>
        <v/>
      </c>
      <c r="W13" s="75"/>
      <c r="X13" s="67"/>
      <c r="Y13" s="75"/>
      <c r="Z13" s="25"/>
      <c r="AA13" s="162">
        <f>'Budget (CLSP + Projects)'!K15</f>
        <v>0</v>
      </c>
      <c r="AB13" s="84">
        <f t="shared" si="3"/>
        <v>0</v>
      </c>
      <c r="AC13" s="85" t="str">
        <f t="shared" ref="AC13:AC17" si="13">IF(Z13="","",IFERROR(ABS(AB13/AA13),""))</f>
        <v/>
      </c>
      <c r="AD13" s="75"/>
      <c r="AE13" s="67"/>
      <c r="AF13" s="75"/>
      <c r="AG13" s="25"/>
      <c r="AH13" s="83">
        <f>'Budget (CLSP + Projects)'!M15</f>
        <v>0</v>
      </c>
      <c r="AI13" s="84">
        <f t="shared" si="4"/>
        <v>0</v>
      </c>
      <c r="AJ13" s="85" t="str">
        <f t="shared" ref="AJ13:AJ17" si="14">IF(AG13="","",IFERROR(ABS(AI13/AH13),""))</f>
        <v/>
      </c>
      <c r="AK13" s="75"/>
      <c r="AL13" s="67"/>
      <c r="AM13" s="8" t="s">
        <v>40</v>
      </c>
      <c r="AN13" s="75"/>
      <c r="AO13" s="28">
        <f t="shared" si="5"/>
        <v>0</v>
      </c>
      <c r="AP13" s="84">
        <f t="shared" si="6"/>
        <v>0</v>
      </c>
      <c r="AQ13" s="84">
        <f t="shared" si="7"/>
        <v>0</v>
      </c>
      <c r="AR13" s="85" t="str">
        <f t="shared" ref="AR13:AR17" si="15">IF(AO13="","",IFERROR(ABS(AQ13/AP13),""))</f>
        <v/>
      </c>
      <c r="AS13" s="75"/>
    </row>
    <row r="14" spans="1:45">
      <c r="A14" s="5"/>
      <c r="B14" s="204"/>
      <c r="C14" s="8" t="s">
        <v>41</v>
      </c>
      <c r="D14" s="8"/>
      <c r="E14" s="25"/>
      <c r="F14" s="83">
        <f>'Budget (CLSP + Projects)'!E16</f>
        <v>0</v>
      </c>
      <c r="G14" s="84">
        <f t="shared" si="8"/>
        <v>0</v>
      </c>
      <c r="H14" s="85" t="str">
        <f t="shared" si="9"/>
        <v/>
      </c>
      <c r="I14" s="72"/>
      <c r="J14" s="67"/>
      <c r="K14" s="75"/>
      <c r="L14" s="25"/>
      <c r="M14" s="83">
        <f>'Budget (CLSP + Projects)'!G16</f>
        <v>0</v>
      </c>
      <c r="N14" s="84">
        <f t="shared" si="2"/>
        <v>0</v>
      </c>
      <c r="O14" s="85" t="str">
        <f t="shared" si="10"/>
        <v/>
      </c>
      <c r="P14" s="75"/>
      <c r="Q14" s="67"/>
      <c r="R14" s="75"/>
      <c r="S14" s="25"/>
      <c r="T14" s="83">
        <f>'Budget (CLSP + Projects)'!I16</f>
        <v>0</v>
      </c>
      <c r="U14" s="84">
        <f t="shared" si="11"/>
        <v>0</v>
      </c>
      <c r="V14" s="85" t="str">
        <f t="shared" si="12"/>
        <v/>
      </c>
      <c r="W14" s="75"/>
      <c r="X14" s="67"/>
      <c r="Y14" s="75"/>
      <c r="Z14" s="25"/>
      <c r="AA14" s="162">
        <f>'Budget (CLSP + Projects)'!K16</f>
        <v>0</v>
      </c>
      <c r="AB14" s="84">
        <f t="shared" si="3"/>
        <v>0</v>
      </c>
      <c r="AC14" s="85" t="str">
        <f t="shared" si="13"/>
        <v/>
      </c>
      <c r="AD14" s="75"/>
      <c r="AE14" s="67"/>
      <c r="AF14" s="75"/>
      <c r="AG14" s="25"/>
      <c r="AH14" s="83">
        <f>'Budget (CLSP + Projects)'!M16</f>
        <v>0</v>
      </c>
      <c r="AI14" s="84">
        <f t="shared" si="4"/>
        <v>0</v>
      </c>
      <c r="AJ14" s="85" t="str">
        <f t="shared" si="14"/>
        <v/>
      </c>
      <c r="AK14" s="75"/>
      <c r="AL14" s="67"/>
      <c r="AM14" s="8" t="s">
        <v>41</v>
      </c>
      <c r="AN14" s="75"/>
      <c r="AO14" s="28">
        <f t="shared" si="5"/>
        <v>0</v>
      </c>
      <c r="AP14" s="84">
        <f t="shared" si="6"/>
        <v>0</v>
      </c>
      <c r="AQ14" s="84">
        <f t="shared" si="7"/>
        <v>0</v>
      </c>
      <c r="AR14" s="85" t="str">
        <f t="shared" si="15"/>
        <v/>
      </c>
      <c r="AS14" s="75"/>
    </row>
    <row r="15" spans="1:45">
      <c r="A15" s="5"/>
      <c r="B15" s="204"/>
      <c r="C15" s="8" t="s">
        <v>42</v>
      </c>
      <c r="D15" s="8"/>
      <c r="E15" s="25"/>
      <c r="F15" s="83">
        <f>'Budget (CLSP + Projects)'!E17</f>
        <v>0</v>
      </c>
      <c r="G15" s="84">
        <f t="shared" si="8"/>
        <v>0</v>
      </c>
      <c r="H15" s="85" t="str">
        <f t="shared" si="9"/>
        <v/>
      </c>
      <c r="I15" s="72"/>
      <c r="J15" s="67"/>
      <c r="K15" s="75"/>
      <c r="L15" s="25"/>
      <c r="M15" s="83">
        <f>'Budget (CLSP + Projects)'!G17</f>
        <v>0</v>
      </c>
      <c r="N15" s="84">
        <f t="shared" si="2"/>
        <v>0</v>
      </c>
      <c r="O15" s="85" t="str">
        <f t="shared" si="10"/>
        <v/>
      </c>
      <c r="P15" s="75"/>
      <c r="Q15" s="67"/>
      <c r="R15" s="75"/>
      <c r="S15" s="25"/>
      <c r="T15" s="83">
        <f>'Budget (CLSP + Projects)'!I17</f>
        <v>0</v>
      </c>
      <c r="U15" s="84">
        <f t="shared" si="11"/>
        <v>0</v>
      </c>
      <c r="V15" s="85" t="str">
        <f t="shared" si="12"/>
        <v/>
      </c>
      <c r="W15" s="75"/>
      <c r="X15" s="67"/>
      <c r="Y15" s="75"/>
      <c r="Z15" s="25"/>
      <c r="AA15" s="162">
        <f>'Budget (CLSP + Projects)'!K17</f>
        <v>0</v>
      </c>
      <c r="AB15" s="84">
        <f t="shared" si="3"/>
        <v>0</v>
      </c>
      <c r="AC15" s="85" t="str">
        <f t="shared" si="13"/>
        <v/>
      </c>
      <c r="AD15" s="75"/>
      <c r="AE15" s="67"/>
      <c r="AF15" s="75"/>
      <c r="AG15" s="25"/>
      <c r="AH15" s="83">
        <f>'Budget (CLSP + Projects)'!M17</f>
        <v>0</v>
      </c>
      <c r="AI15" s="84">
        <f t="shared" si="4"/>
        <v>0</v>
      </c>
      <c r="AJ15" s="85" t="str">
        <f t="shared" si="14"/>
        <v/>
      </c>
      <c r="AK15" s="75"/>
      <c r="AL15" s="67"/>
      <c r="AM15" s="8" t="s">
        <v>42</v>
      </c>
      <c r="AN15" s="75"/>
      <c r="AO15" s="28">
        <f t="shared" si="5"/>
        <v>0</v>
      </c>
      <c r="AP15" s="84">
        <f t="shared" si="6"/>
        <v>0</v>
      </c>
      <c r="AQ15" s="84">
        <f t="shared" si="7"/>
        <v>0</v>
      </c>
      <c r="AR15" s="85" t="str">
        <f t="shared" si="15"/>
        <v/>
      </c>
      <c r="AS15" s="75"/>
    </row>
    <row r="16" spans="1:45">
      <c r="A16" s="5"/>
      <c r="B16" s="204"/>
      <c r="C16" s="8" t="s">
        <v>43</v>
      </c>
      <c r="D16" s="8"/>
      <c r="E16" s="25"/>
      <c r="F16" s="83">
        <f>'Budget (CLSP + Projects)'!E18</f>
        <v>0</v>
      </c>
      <c r="G16" s="84">
        <f t="shared" si="8"/>
        <v>0</v>
      </c>
      <c r="H16" s="85" t="str">
        <f t="shared" si="9"/>
        <v/>
      </c>
      <c r="I16" s="72"/>
      <c r="J16" s="67"/>
      <c r="K16" s="75"/>
      <c r="L16" s="25"/>
      <c r="M16" s="83">
        <f>'Budget (CLSP + Projects)'!G18</f>
        <v>0</v>
      </c>
      <c r="N16" s="84">
        <f t="shared" si="2"/>
        <v>0</v>
      </c>
      <c r="O16" s="85" t="str">
        <f t="shared" si="10"/>
        <v/>
      </c>
      <c r="P16" s="75"/>
      <c r="Q16" s="67"/>
      <c r="R16" s="75"/>
      <c r="S16" s="25"/>
      <c r="T16" s="83">
        <f>'Budget (CLSP + Projects)'!I18</f>
        <v>0</v>
      </c>
      <c r="U16" s="84">
        <f t="shared" si="11"/>
        <v>0</v>
      </c>
      <c r="V16" s="85" t="str">
        <f t="shared" si="12"/>
        <v/>
      </c>
      <c r="W16" s="75"/>
      <c r="X16" s="67"/>
      <c r="Y16" s="75"/>
      <c r="Z16" s="25"/>
      <c r="AA16" s="162">
        <f>'Budget (CLSP + Projects)'!K18</f>
        <v>0</v>
      </c>
      <c r="AB16" s="84">
        <f t="shared" si="3"/>
        <v>0</v>
      </c>
      <c r="AC16" s="85" t="str">
        <f t="shared" si="13"/>
        <v/>
      </c>
      <c r="AD16" s="75"/>
      <c r="AE16" s="67"/>
      <c r="AF16" s="75"/>
      <c r="AG16" s="25"/>
      <c r="AH16" s="83">
        <f>'Budget (CLSP + Projects)'!M18</f>
        <v>0</v>
      </c>
      <c r="AI16" s="84">
        <f t="shared" si="4"/>
        <v>0</v>
      </c>
      <c r="AJ16" s="85" t="str">
        <f t="shared" si="14"/>
        <v/>
      </c>
      <c r="AK16" s="75"/>
      <c r="AL16" s="67"/>
      <c r="AM16" s="8" t="s">
        <v>43</v>
      </c>
      <c r="AN16" s="75"/>
      <c r="AO16" s="28">
        <f t="shared" si="5"/>
        <v>0</v>
      </c>
      <c r="AP16" s="84">
        <f t="shared" si="6"/>
        <v>0</v>
      </c>
      <c r="AQ16" s="84">
        <f t="shared" si="7"/>
        <v>0</v>
      </c>
      <c r="AR16" s="85" t="str">
        <f t="shared" si="15"/>
        <v/>
      </c>
      <c r="AS16" s="75"/>
    </row>
    <row r="17" spans="1:45">
      <c r="A17" s="5"/>
      <c r="B17" s="204"/>
      <c r="C17" s="8" t="s">
        <v>44</v>
      </c>
      <c r="D17" s="8"/>
      <c r="E17" s="25"/>
      <c r="F17" s="83">
        <f>'Budget (CLSP + Projects)'!E19</f>
        <v>0</v>
      </c>
      <c r="G17" s="84">
        <f t="shared" si="8"/>
        <v>0</v>
      </c>
      <c r="H17" s="85" t="str">
        <f t="shared" si="9"/>
        <v/>
      </c>
      <c r="I17" s="72"/>
      <c r="J17" s="67"/>
      <c r="K17" s="75"/>
      <c r="L17" s="25"/>
      <c r="M17" s="83">
        <f>'Budget (CLSP + Projects)'!G19</f>
        <v>0</v>
      </c>
      <c r="N17" s="84">
        <f t="shared" si="2"/>
        <v>0</v>
      </c>
      <c r="O17" s="85" t="str">
        <f t="shared" si="10"/>
        <v/>
      </c>
      <c r="P17" s="75"/>
      <c r="Q17" s="67"/>
      <c r="R17" s="75"/>
      <c r="S17" s="25"/>
      <c r="T17" s="83">
        <f>'Budget (CLSP + Projects)'!I19</f>
        <v>0</v>
      </c>
      <c r="U17" s="84">
        <f t="shared" si="11"/>
        <v>0</v>
      </c>
      <c r="V17" s="85" t="str">
        <f t="shared" si="12"/>
        <v/>
      </c>
      <c r="W17" s="75"/>
      <c r="X17" s="67"/>
      <c r="Y17" s="75"/>
      <c r="Z17" s="25"/>
      <c r="AA17" s="162">
        <f>'Budget (CLSP + Projects)'!K19</f>
        <v>0</v>
      </c>
      <c r="AB17" s="84">
        <f t="shared" si="3"/>
        <v>0</v>
      </c>
      <c r="AC17" s="85" t="str">
        <f t="shared" si="13"/>
        <v/>
      </c>
      <c r="AD17" s="75"/>
      <c r="AE17" s="67"/>
      <c r="AF17" s="75"/>
      <c r="AG17" s="25"/>
      <c r="AH17" s="83">
        <f>'Budget (CLSP + Projects)'!M19</f>
        <v>0</v>
      </c>
      <c r="AI17" s="84">
        <f t="shared" si="4"/>
        <v>0</v>
      </c>
      <c r="AJ17" s="85" t="str">
        <f t="shared" si="14"/>
        <v/>
      </c>
      <c r="AK17" s="75"/>
      <c r="AL17" s="67"/>
      <c r="AM17" s="8" t="s">
        <v>44</v>
      </c>
      <c r="AN17" s="75"/>
      <c r="AO17" s="28">
        <f t="shared" si="5"/>
        <v>0</v>
      </c>
      <c r="AP17" s="84">
        <f t="shared" si="6"/>
        <v>0</v>
      </c>
      <c r="AQ17" s="84">
        <f t="shared" si="7"/>
        <v>0</v>
      </c>
      <c r="AR17" s="85" t="str">
        <f t="shared" si="15"/>
        <v/>
      </c>
      <c r="AS17" s="75"/>
    </row>
    <row r="18" spans="1:45">
      <c r="A18" s="5"/>
      <c r="B18" s="204"/>
      <c r="C18" s="8"/>
      <c r="D18" s="8"/>
      <c r="E18" s="5"/>
      <c r="F18" s="10"/>
      <c r="G18" s="5"/>
      <c r="H18" s="61"/>
      <c r="I18" s="72"/>
      <c r="J18" s="67"/>
      <c r="K18" s="75"/>
      <c r="L18" s="5"/>
      <c r="M18" s="163"/>
      <c r="N18" s="5"/>
      <c r="O18" s="61"/>
      <c r="P18" s="75"/>
      <c r="Q18" s="67"/>
      <c r="R18" s="75"/>
      <c r="S18" s="5"/>
      <c r="T18" s="10"/>
      <c r="U18" s="5"/>
      <c r="V18" s="61"/>
      <c r="W18" s="75"/>
      <c r="X18" s="67"/>
      <c r="Y18" s="75"/>
      <c r="Z18" s="5"/>
      <c r="AA18" s="10"/>
      <c r="AB18" s="5"/>
      <c r="AC18" s="61"/>
      <c r="AD18" s="75"/>
      <c r="AE18" s="67"/>
      <c r="AF18" s="75"/>
      <c r="AG18" s="5"/>
      <c r="AH18" s="10"/>
      <c r="AI18" s="5"/>
      <c r="AJ18" s="61"/>
      <c r="AK18" s="75"/>
      <c r="AL18" s="67"/>
      <c r="AM18" s="8"/>
      <c r="AN18" s="75"/>
      <c r="AO18" s="5"/>
      <c r="AP18" s="10"/>
      <c r="AQ18" s="5"/>
      <c r="AR18" s="61"/>
      <c r="AS18" s="75"/>
    </row>
    <row r="19" spans="1:45">
      <c r="A19" s="5"/>
      <c r="B19" s="204"/>
      <c r="C19" s="106" t="str">
        <f xml:space="preserve"> CONCATENATE("Total CLSP income in ",'Report Details'!C5)</f>
        <v>Total CLSP income in 2019-20</v>
      </c>
      <c r="D19" s="8"/>
      <c r="E19" s="28">
        <f>SUM(E12:E17)+E8+E9</f>
        <v>0</v>
      </c>
      <c r="F19" s="107">
        <f>'Budget (CLSP + Projects)'!E21</f>
        <v>0</v>
      </c>
      <c r="G19" s="84">
        <f t="shared" ref="G19" si="16">F19-E19</f>
        <v>0</v>
      </c>
      <c r="H19" s="85" t="str">
        <f t="shared" ref="H19" si="17">IF(E19="","",IFERROR(ABS(G19/F19),""))</f>
        <v/>
      </c>
      <c r="I19" s="72"/>
      <c r="J19" s="67"/>
      <c r="K19" s="75"/>
      <c r="L19" s="28">
        <f>SUM(L12:L17)+L8+L9</f>
        <v>0</v>
      </c>
      <c r="M19" s="107">
        <f>'Budget (CLSP + Projects)'!G21</f>
        <v>0</v>
      </c>
      <c r="N19" s="84">
        <f t="shared" ref="N19" si="18">M19-L19</f>
        <v>0</v>
      </c>
      <c r="O19" s="85" t="str">
        <f t="shared" ref="O19" si="19">IF(L19="","",IFERROR(ABS(N19/M19),""))</f>
        <v/>
      </c>
      <c r="P19" s="75"/>
      <c r="Q19" s="67"/>
      <c r="R19" s="75"/>
      <c r="S19" s="28">
        <f>SUM(S12:S17)+S8+S9</f>
        <v>0</v>
      </c>
      <c r="T19" s="107">
        <f>IF('Budget (CLSP + Projects)'!$I$4&lt;6,'Budget (CLSP + Projects)'!I19,'Budget (CLSP + Projects)'!I19/(6/'Budget (CLSP + Projects)'!$I$4))</f>
        <v>0</v>
      </c>
      <c r="U19" s="84">
        <f t="shared" ref="U19" si="20">T19-S19</f>
        <v>0</v>
      </c>
      <c r="V19" s="85" t="str">
        <f t="shared" ref="V19" si="21">IF(S19="","",IFERROR(ABS(U19/T19),""))</f>
        <v/>
      </c>
      <c r="W19" s="75"/>
      <c r="X19" s="67"/>
      <c r="Y19" s="75"/>
      <c r="Z19" s="28">
        <f>SUM(Z12:Z17)+Z8+Z9</f>
        <v>0</v>
      </c>
      <c r="AA19" s="164">
        <f>'Budget (CLSP + Projects)'!K21</f>
        <v>0</v>
      </c>
      <c r="AB19" s="84">
        <f t="shared" ref="AB19" si="22">AA19-Z19</f>
        <v>0</v>
      </c>
      <c r="AC19" s="85" t="str">
        <f t="shared" ref="AC19" si="23">IF(Z19="","",IFERROR(ABS(AB19/AA19),""))</f>
        <v/>
      </c>
      <c r="AD19" s="75"/>
      <c r="AE19" s="67"/>
      <c r="AF19" s="75"/>
      <c r="AG19" s="28">
        <f>SUM(AG12:AG17)+AG8+AG9</f>
        <v>0</v>
      </c>
      <c r="AH19" s="107">
        <f>'Budget (CLSP + Projects)'!M21</f>
        <v>0</v>
      </c>
      <c r="AI19" s="84">
        <f t="shared" ref="AI19" si="24">AH19-AG19</f>
        <v>0</v>
      </c>
      <c r="AJ19" s="85" t="str">
        <f t="shared" ref="AJ19" si="25">IF(AG19="","",IFERROR(ABS(AI19/AH19),""))</f>
        <v/>
      </c>
      <c r="AK19" s="75"/>
      <c r="AL19" s="67"/>
      <c r="AM19" s="96" t="str">
        <f xml:space="preserve"> CONCATENATE("Total half-year CLSP income in ",'Report Details'!C5)</f>
        <v>Total half-year CLSP income in 2019-20</v>
      </c>
      <c r="AN19" s="75"/>
      <c r="AO19" s="28">
        <f>AG19+Z19+S19+L19+E19</f>
        <v>0</v>
      </c>
      <c r="AP19" s="28">
        <f t="shared" ref="AP19" si="26">AH19+AA19+T19+M19+F19</f>
        <v>0</v>
      </c>
      <c r="AQ19" s="84">
        <f t="shared" ref="AQ19" si="27">AP19-AO19</f>
        <v>0</v>
      </c>
      <c r="AR19" s="85" t="str">
        <f t="shared" ref="AR19" si="28">IF(AO19="","",IFERROR(ABS(AQ19/AP19),""))</f>
        <v/>
      </c>
      <c r="AS19" s="75"/>
    </row>
    <row r="20" spans="1:45">
      <c r="A20" s="5"/>
      <c r="B20" s="204"/>
      <c r="C20" s="12"/>
      <c r="D20" s="8"/>
      <c r="E20" s="5"/>
      <c r="F20" s="10"/>
      <c r="G20" s="5"/>
      <c r="H20" s="61"/>
      <c r="I20" s="61"/>
      <c r="J20" s="71"/>
      <c r="K20" s="75"/>
      <c r="L20" s="5"/>
      <c r="M20" s="5"/>
      <c r="N20" s="5"/>
      <c r="O20" s="61"/>
      <c r="P20" s="75"/>
      <c r="Q20" s="71"/>
      <c r="R20" s="75"/>
      <c r="S20" s="5"/>
      <c r="T20" s="5"/>
      <c r="U20" s="5"/>
      <c r="V20" s="61"/>
      <c r="W20" s="75"/>
      <c r="X20" s="71"/>
      <c r="Y20" s="75"/>
      <c r="Z20" s="5"/>
      <c r="AA20" s="5"/>
      <c r="AB20" s="5"/>
      <c r="AC20" s="61"/>
      <c r="AD20" s="75"/>
      <c r="AE20" s="71"/>
      <c r="AF20" s="75"/>
      <c r="AG20" s="5"/>
      <c r="AH20" s="5"/>
      <c r="AI20" s="5"/>
      <c r="AJ20" s="61"/>
      <c r="AK20" s="75"/>
      <c r="AL20" s="71"/>
      <c r="AM20" s="12"/>
      <c r="AN20" s="75"/>
      <c r="AO20" s="5"/>
      <c r="AP20" s="5"/>
      <c r="AQ20" s="5"/>
      <c r="AR20" s="61"/>
      <c r="AS20" s="75"/>
    </row>
    <row r="21" spans="1:45">
      <c r="A21" s="5"/>
      <c r="B21" s="190"/>
      <c r="C21" s="29" t="s">
        <v>103</v>
      </c>
      <c r="D21" s="8"/>
      <c r="E21" s="28">
        <f>E19+E5</f>
        <v>0</v>
      </c>
      <c r="F21" s="107">
        <f>'Budget (CLSP + Projects)'!E23</f>
        <v>0</v>
      </c>
      <c r="G21" s="84">
        <f t="shared" ref="G21" si="29">F21-E21</f>
        <v>0</v>
      </c>
      <c r="H21" s="85" t="str">
        <f t="shared" ref="H21" si="30">IF(E21="","",IFERROR(ABS(G21/F21),""))</f>
        <v/>
      </c>
      <c r="I21" s="61"/>
      <c r="J21" s="71"/>
      <c r="K21" s="75"/>
      <c r="L21" s="28">
        <f>L19+L5</f>
        <v>0</v>
      </c>
      <c r="M21" s="107">
        <f>'Budget (CLSP + Projects)'!G23</f>
        <v>0</v>
      </c>
      <c r="N21" s="84">
        <f t="shared" ref="N21" si="31">M21-L21</f>
        <v>0</v>
      </c>
      <c r="O21" s="85" t="str">
        <f t="shared" ref="O21" si="32">IF(L21="","",IFERROR(ABS(N21/M21),""))</f>
        <v/>
      </c>
      <c r="P21" s="75"/>
      <c r="Q21" s="71"/>
      <c r="R21" s="75"/>
      <c r="S21" s="28">
        <f>S19+S5</f>
        <v>0</v>
      </c>
      <c r="T21" s="107">
        <f>IF('Budget (CLSP + Projects)'!$I$4&lt;6,'Budget (CLSP + Projects)'!I21,'Budget (CLSP + Projects)'!I21/(6/'Budget (CLSP + Projects)'!$I$4))</f>
        <v>0</v>
      </c>
      <c r="U21" s="84">
        <f t="shared" ref="U21" si="33">T21-S21</f>
        <v>0</v>
      </c>
      <c r="V21" s="85" t="str">
        <f t="shared" ref="V21" si="34">IF(S21="","",IFERROR(ABS(U21/T21),""))</f>
        <v/>
      </c>
      <c r="W21" s="75"/>
      <c r="X21" s="71"/>
      <c r="Y21" s="75"/>
      <c r="Z21" s="28">
        <f>Z19+Z5</f>
        <v>0</v>
      </c>
      <c r="AA21" s="164">
        <f>'Budget (CLSP + Projects)'!K23</f>
        <v>0</v>
      </c>
      <c r="AB21" s="84">
        <f t="shared" ref="AB21" si="35">AA21-Z21</f>
        <v>0</v>
      </c>
      <c r="AC21" s="85" t="str">
        <f t="shared" ref="AC21" si="36">IF(Z21="","",IFERROR(ABS(AB21/AA21),""))</f>
        <v/>
      </c>
      <c r="AD21" s="75"/>
      <c r="AE21" s="71"/>
      <c r="AF21" s="75"/>
      <c r="AG21" s="28">
        <f>AG19+AG5</f>
        <v>0</v>
      </c>
      <c r="AH21" s="107">
        <f>'Budget (CLSP + Projects)'!M23</f>
        <v>0</v>
      </c>
      <c r="AI21" s="84">
        <f t="shared" ref="AI21" si="37">AH21-AG21</f>
        <v>0</v>
      </c>
      <c r="AJ21" s="85" t="str">
        <f t="shared" ref="AJ21" si="38">IF(AG21="","",IFERROR(ABS(AI21/AH21),""))</f>
        <v/>
      </c>
      <c r="AK21" s="75"/>
      <c r="AL21" s="71"/>
      <c r="AM21" s="29" t="s">
        <v>103</v>
      </c>
      <c r="AN21" s="75"/>
      <c r="AO21" s="28">
        <f>AG21+Z21+S21+L21+E21</f>
        <v>0</v>
      </c>
      <c r="AP21" s="28">
        <f t="shared" ref="AP21" si="39">AH21+AA21+T21+M21+F21</f>
        <v>0</v>
      </c>
      <c r="AQ21" s="84">
        <f t="shared" ref="AQ21" si="40">AP21-AO21</f>
        <v>0</v>
      </c>
      <c r="AR21" s="85" t="str">
        <f t="shared" ref="AR21" si="41">IF(AO21="","",IFERROR(ABS(AQ21/AP21),""))</f>
        <v/>
      </c>
      <c r="AS21" s="75"/>
    </row>
    <row r="22" spans="1:45">
      <c r="A22" s="44"/>
      <c r="B22" s="44"/>
      <c r="C22" s="44"/>
      <c r="D22" s="44"/>
      <c r="E22" s="44"/>
      <c r="F22" s="98"/>
      <c r="G22" s="44"/>
      <c r="H22" s="62"/>
      <c r="I22" s="62"/>
      <c r="J22" s="82"/>
      <c r="K22" s="77"/>
      <c r="L22" s="44"/>
      <c r="M22" s="44"/>
      <c r="N22" s="44"/>
      <c r="O22" s="62"/>
      <c r="P22" s="77"/>
      <c r="Q22" s="82"/>
      <c r="R22" s="77"/>
      <c r="S22" s="44"/>
      <c r="T22" s="44"/>
      <c r="U22" s="44"/>
      <c r="V22" s="62"/>
      <c r="W22" s="77"/>
      <c r="X22" s="82"/>
      <c r="Y22" s="77"/>
      <c r="Z22" s="44"/>
      <c r="AA22" s="44"/>
      <c r="AB22" s="44"/>
      <c r="AC22" s="62"/>
      <c r="AD22" s="77"/>
      <c r="AE22" s="82"/>
      <c r="AF22" s="77"/>
      <c r="AG22" s="44"/>
      <c r="AH22" s="44"/>
      <c r="AI22" s="44"/>
      <c r="AJ22" s="62"/>
      <c r="AK22" s="77"/>
      <c r="AL22" s="82"/>
      <c r="AM22" s="44"/>
      <c r="AN22" s="77"/>
      <c r="AO22" s="44"/>
      <c r="AP22" s="44"/>
      <c r="AQ22" s="44"/>
      <c r="AR22" s="62"/>
      <c r="AS22" s="77"/>
    </row>
    <row r="23" spans="1:45">
      <c r="A23" s="42"/>
      <c r="B23" s="42"/>
      <c r="C23" s="42"/>
      <c r="D23" s="42"/>
      <c r="E23" s="42"/>
      <c r="F23" s="99"/>
      <c r="G23" s="42"/>
      <c r="H23" s="63"/>
      <c r="I23" s="63"/>
      <c r="J23" s="73"/>
      <c r="K23" s="74"/>
      <c r="L23" s="42"/>
      <c r="M23" s="42"/>
      <c r="N23" s="42"/>
      <c r="O23" s="63"/>
      <c r="P23" s="74"/>
      <c r="Q23" s="73"/>
      <c r="R23" s="74"/>
      <c r="S23" s="42"/>
      <c r="T23" s="42"/>
      <c r="U23" s="42"/>
      <c r="V23" s="63"/>
      <c r="W23" s="74"/>
      <c r="X23" s="73"/>
      <c r="Y23" s="74"/>
      <c r="Z23" s="42"/>
      <c r="AA23" s="42"/>
      <c r="AB23" s="42"/>
      <c r="AC23" s="63"/>
      <c r="AD23" s="74"/>
      <c r="AE23" s="73"/>
      <c r="AF23" s="74"/>
      <c r="AG23" s="42"/>
      <c r="AH23" s="42"/>
      <c r="AI23" s="42"/>
      <c r="AJ23" s="63"/>
      <c r="AK23" s="74"/>
      <c r="AL23" s="73"/>
      <c r="AM23" s="42"/>
      <c r="AN23" s="74"/>
      <c r="AO23" s="42"/>
      <c r="AP23" s="42"/>
      <c r="AQ23" s="42"/>
      <c r="AR23" s="63"/>
      <c r="AS23" s="74"/>
    </row>
    <row r="24" spans="1:45" ht="12.75" customHeight="1">
      <c r="A24" s="5"/>
      <c r="B24" s="203" t="s">
        <v>46</v>
      </c>
      <c r="C24" s="5"/>
      <c r="D24" s="5"/>
      <c r="E24" s="5"/>
      <c r="F24" s="10"/>
      <c r="G24" s="5"/>
      <c r="H24" s="61"/>
      <c r="I24" s="61"/>
      <c r="J24" s="71"/>
      <c r="K24" s="75"/>
      <c r="L24" s="5"/>
      <c r="M24" s="5"/>
      <c r="N24" s="5"/>
      <c r="O24" s="61"/>
      <c r="P24" s="75"/>
      <c r="Q24" s="71"/>
      <c r="R24" s="75"/>
      <c r="S24" s="5"/>
      <c r="T24" s="5"/>
      <c r="U24" s="5"/>
      <c r="V24" s="61"/>
      <c r="W24" s="75"/>
      <c r="X24" s="71"/>
      <c r="Y24" s="75"/>
      <c r="Z24" s="5"/>
      <c r="AA24" s="5"/>
      <c r="AB24" s="5"/>
      <c r="AC24" s="61"/>
      <c r="AD24" s="75"/>
      <c r="AE24" s="71"/>
      <c r="AF24" s="75"/>
      <c r="AG24" s="5"/>
      <c r="AH24" s="5"/>
      <c r="AI24" s="5"/>
      <c r="AJ24" s="61"/>
      <c r="AK24" s="75"/>
      <c r="AL24" s="71"/>
      <c r="AM24" s="5"/>
      <c r="AN24" s="75"/>
      <c r="AO24" s="5"/>
      <c r="AP24" s="5"/>
      <c r="AQ24" s="5"/>
      <c r="AR24" s="61"/>
      <c r="AS24" s="75"/>
    </row>
    <row r="25" spans="1:45">
      <c r="A25" s="5"/>
      <c r="B25" s="203"/>
      <c r="C25" s="8" t="s">
        <v>47</v>
      </c>
      <c r="D25" s="8"/>
      <c r="E25" s="25"/>
      <c r="F25" s="83">
        <f>'Budget (CLSP + Projects)'!E27</f>
        <v>0</v>
      </c>
      <c r="G25" s="84">
        <f t="shared" ref="G25:G28" si="42">F25-E25</f>
        <v>0</v>
      </c>
      <c r="H25" s="85" t="str">
        <f t="shared" ref="H25:H28" si="43">IF(E25="","",IFERROR(ABS(G25/F25),""))</f>
        <v/>
      </c>
      <c r="I25" s="72"/>
      <c r="J25" s="67"/>
      <c r="K25" s="75"/>
      <c r="L25" s="25"/>
      <c r="M25" s="83">
        <f>'Budget (CLSP + Projects)'!G27</f>
        <v>0</v>
      </c>
      <c r="N25" s="84">
        <f t="shared" ref="N25:N28" si="44">M25-L25</f>
        <v>0</v>
      </c>
      <c r="O25" s="85" t="str">
        <f t="shared" ref="O25:O28" si="45">IF(L25="","",IFERROR(ABS(N25/M25),""))</f>
        <v/>
      </c>
      <c r="P25" s="75"/>
      <c r="Q25" s="67"/>
      <c r="R25" s="75"/>
      <c r="S25" s="25"/>
      <c r="T25" s="83">
        <f>'Budget (CLSP + Projects)'!I27</f>
        <v>0</v>
      </c>
      <c r="U25" s="84">
        <f t="shared" ref="U25:U28" si="46">T25-S25</f>
        <v>0</v>
      </c>
      <c r="V25" s="85" t="str">
        <f t="shared" ref="V25:V28" si="47">IF(S25="","",IFERROR(ABS(U25/T25),""))</f>
        <v/>
      </c>
      <c r="W25" s="75"/>
      <c r="X25" s="67"/>
      <c r="Y25" s="75"/>
      <c r="Z25" s="25"/>
      <c r="AA25" s="162">
        <f>'Budget (CLSP + Projects)'!K27</f>
        <v>0</v>
      </c>
      <c r="AB25" s="84">
        <f t="shared" ref="AB25:AB28" si="48">AA25-Z25</f>
        <v>0</v>
      </c>
      <c r="AC25" s="85" t="str">
        <f t="shared" ref="AC25:AC28" si="49">IF(Z25="","",IFERROR(ABS(AB25/AA25),""))</f>
        <v/>
      </c>
      <c r="AD25" s="75"/>
      <c r="AE25" s="67"/>
      <c r="AF25" s="75"/>
      <c r="AG25" s="25"/>
      <c r="AH25" s="83">
        <f>'Budget (CLSP + Projects)'!M27</f>
        <v>0</v>
      </c>
      <c r="AI25" s="84">
        <f t="shared" ref="AI25:AI28" si="50">AH25-AG25</f>
        <v>0</v>
      </c>
      <c r="AJ25" s="85" t="str">
        <f t="shared" ref="AJ25:AJ28" si="51">IF(AG25="","",IFERROR(ABS(AI25/AH25),""))</f>
        <v/>
      </c>
      <c r="AK25" s="75"/>
      <c r="AL25" s="67"/>
      <c r="AM25" s="8" t="s">
        <v>47</v>
      </c>
      <c r="AN25" s="75"/>
      <c r="AO25" s="28">
        <f t="shared" ref="AO25:AO28" si="52">AG25+Z25+S25+L25+E25</f>
        <v>0</v>
      </c>
      <c r="AP25" s="84">
        <f t="shared" ref="AP25:AP28" si="53">AH25+AA25+T25+M25+F25</f>
        <v>0</v>
      </c>
      <c r="AQ25" s="84">
        <f t="shared" ref="AQ25:AQ28" si="54">AP25-AO25</f>
        <v>0</v>
      </c>
      <c r="AR25" s="85" t="str">
        <f t="shared" ref="AR25:AR28" si="55">IF(AO25="","",IFERROR(ABS(AQ25/AP25),""))</f>
        <v/>
      </c>
      <c r="AS25" s="75"/>
    </row>
    <row r="26" spans="1:45">
      <c r="A26" s="5"/>
      <c r="B26" s="203"/>
      <c r="C26" s="8" t="s">
        <v>48</v>
      </c>
      <c r="D26" s="8"/>
      <c r="E26" s="25"/>
      <c r="F26" s="83">
        <f>'Budget (CLSP + Projects)'!E28</f>
        <v>0</v>
      </c>
      <c r="G26" s="84">
        <f t="shared" si="42"/>
        <v>0</v>
      </c>
      <c r="H26" s="85" t="str">
        <f t="shared" si="43"/>
        <v/>
      </c>
      <c r="I26" s="72"/>
      <c r="J26" s="67"/>
      <c r="K26" s="75"/>
      <c r="L26" s="25"/>
      <c r="M26" s="83">
        <f>'Budget (CLSP + Projects)'!G28</f>
        <v>0</v>
      </c>
      <c r="N26" s="84">
        <f t="shared" si="44"/>
        <v>0</v>
      </c>
      <c r="O26" s="85" t="str">
        <f t="shared" si="45"/>
        <v/>
      </c>
      <c r="P26" s="75"/>
      <c r="Q26" s="67"/>
      <c r="R26" s="75"/>
      <c r="S26" s="25"/>
      <c r="T26" s="83">
        <f>'Budget (CLSP + Projects)'!I28</f>
        <v>0</v>
      </c>
      <c r="U26" s="84">
        <f t="shared" si="46"/>
        <v>0</v>
      </c>
      <c r="V26" s="85" t="str">
        <f t="shared" si="47"/>
        <v/>
      </c>
      <c r="W26" s="75"/>
      <c r="X26" s="67"/>
      <c r="Y26" s="75"/>
      <c r="Z26" s="25"/>
      <c r="AA26" s="162">
        <f>'Budget (CLSP + Projects)'!K28</f>
        <v>0</v>
      </c>
      <c r="AB26" s="84">
        <f t="shared" si="48"/>
        <v>0</v>
      </c>
      <c r="AC26" s="85" t="str">
        <f t="shared" si="49"/>
        <v/>
      </c>
      <c r="AD26" s="75"/>
      <c r="AE26" s="67"/>
      <c r="AF26" s="75"/>
      <c r="AG26" s="25"/>
      <c r="AH26" s="83">
        <f>'Budget (CLSP + Projects)'!M28</f>
        <v>0</v>
      </c>
      <c r="AI26" s="84">
        <f t="shared" si="50"/>
        <v>0</v>
      </c>
      <c r="AJ26" s="85" t="str">
        <f t="shared" si="51"/>
        <v/>
      </c>
      <c r="AK26" s="75"/>
      <c r="AL26" s="67"/>
      <c r="AM26" s="8" t="s">
        <v>48</v>
      </c>
      <c r="AN26" s="75"/>
      <c r="AO26" s="28">
        <f t="shared" si="52"/>
        <v>0</v>
      </c>
      <c r="AP26" s="84">
        <f t="shared" si="53"/>
        <v>0</v>
      </c>
      <c r="AQ26" s="84">
        <f t="shared" si="54"/>
        <v>0</v>
      </c>
      <c r="AR26" s="85" t="str">
        <f t="shared" si="55"/>
        <v/>
      </c>
      <c r="AS26" s="75"/>
    </row>
    <row r="27" spans="1:45">
      <c r="A27" s="5"/>
      <c r="B27" s="203"/>
      <c r="C27" s="8" t="s">
        <v>49</v>
      </c>
      <c r="D27" s="8"/>
      <c r="E27" s="25"/>
      <c r="F27" s="83">
        <f>'Budget (CLSP + Projects)'!E29</f>
        <v>0</v>
      </c>
      <c r="G27" s="84">
        <f t="shared" si="42"/>
        <v>0</v>
      </c>
      <c r="H27" s="85" t="str">
        <f t="shared" si="43"/>
        <v/>
      </c>
      <c r="I27" s="72"/>
      <c r="J27" s="67"/>
      <c r="K27" s="75"/>
      <c r="L27" s="25"/>
      <c r="M27" s="83">
        <f>'Budget (CLSP + Projects)'!G29</f>
        <v>0</v>
      </c>
      <c r="N27" s="84">
        <f t="shared" si="44"/>
        <v>0</v>
      </c>
      <c r="O27" s="85" t="str">
        <f t="shared" si="45"/>
        <v/>
      </c>
      <c r="P27" s="75"/>
      <c r="Q27" s="67"/>
      <c r="R27" s="75"/>
      <c r="S27" s="25"/>
      <c r="T27" s="83">
        <f>'Budget (CLSP + Projects)'!I29</f>
        <v>0</v>
      </c>
      <c r="U27" s="84">
        <f t="shared" si="46"/>
        <v>0</v>
      </c>
      <c r="V27" s="85" t="str">
        <f t="shared" si="47"/>
        <v/>
      </c>
      <c r="W27" s="75"/>
      <c r="X27" s="67"/>
      <c r="Y27" s="75"/>
      <c r="Z27" s="25"/>
      <c r="AA27" s="162">
        <f>'Budget (CLSP + Projects)'!K29</f>
        <v>0</v>
      </c>
      <c r="AB27" s="84">
        <f t="shared" si="48"/>
        <v>0</v>
      </c>
      <c r="AC27" s="85" t="str">
        <f t="shared" si="49"/>
        <v/>
      </c>
      <c r="AD27" s="75"/>
      <c r="AE27" s="67"/>
      <c r="AF27" s="75"/>
      <c r="AG27" s="25"/>
      <c r="AH27" s="83">
        <f>'Budget (CLSP + Projects)'!M29</f>
        <v>0</v>
      </c>
      <c r="AI27" s="84">
        <f t="shared" si="50"/>
        <v>0</v>
      </c>
      <c r="AJ27" s="85" t="str">
        <f t="shared" si="51"/>
        <v/>
      </c>
      <c r="AK27" s="75"/>
      <c r="AL27" s="67"/>
      <c r="AM27" s="8" t="s">
        <v>49</v>
      </c>
      <c r="AN27" s="75"/>
      <c r="AO27" s="28">
        <f t="shared" si="52"/>
        <v>0</v>
      </c>
      <c r="AP27" s="84">
        <f t="shared" si="53"/>
        <v>0</v>
      </c>
      <c r="AQ27" s="84">
        <f t="shared" si="54"/>
        <v>0</v>
      </c>
      <c r="AR27" s="85" t="str">
        <f t="shared" si="55"/>
        <v/>
      </c>
      <c r="AS27" s="75"/>
    </row>
    <row r="28" spans="1:45">
      <c r="A28" s="5"/>
      <c r="B28" s="203"/>
      <c r="C28" s="100" t="s">
        <v>87</v>
      </c>
      <c r="D28" s="34"/>
      <c r="E28" s="30">
        <f>SUM(E25:E27)</f>
        <v>0</v>
      </c>
      <c r="F28" s="30">
        <f>SUM(F25:F27)</f>
        <v>0</v>
      </c>
      <c r="G28" s="84">
        <f t="shared" si="42"/>
        <v>0</v>
      </c>
      <c r="H28" s="85" t="str">
        <f t="shared" si="43"/>
        <v/>
      </c>
      <c r="I28" s="72"/>
      <c r="J28" s="67"/>
      <c r="K28" s="75"/>
      <c r="L28" s="30">
        <f>SUM(L25:L27)</f>
        <v>0</v>
      </c>
      <c r="M28" s="107">
        <f>'Budget (CLSP + Projects)'!G30</f>
        <v>0</v>
      </c>
      <c r="N28" s="84">
        <f t="shared" si="44"/>
        <v>0</v>
      </c>
      <c r="O28" s="85" t="str">
        <f t="shared" si="45"/>
        <v/>
      </c>
      <c r="P28" s="75"/>
      <c r="Q28" s="67"/>
      <c r="R28" s="75"/>
      <c r="S28" s="30">
        <f>SUM(S25:S27)</f>
        <v>0</v>
      </c>
      <c r="T28" s="107">
        <f>IF('Budget (CLSP + Projects)'!$I$4&lt;6,'Budget (CLSP + Projects)'!I28,'Budget (CLSP + Projects)'!I28/(6/'Budget (CLSP + Projects)'!$I$4))</f>
        <v>0</v>
      </c>
      <c r="U28" s="84">
        <f t="shared" si="46"/>
        <v>0</v>
      </c>
      <c r="V28" s="85" t="str">
        <f t="shared" si="47"/>
        <v/>
      </c>
      <c r="W28" s="75"/>
      <c r="X28" s="67"/>
      <c r="Y28" s="75"/>
      <c r="Z28" s="30">
        <f>SUM(Z25:Z27)</f>
        <v>0</v>
      </c>
      <c r="AA28" s="164">
        <f>'Budget (CLSP + Projects)'!K30</f>
        <v>0</v>
      </c>
      <c r="AB28" s="84">
        <f t="shared" si="48"/>
        <v>0</v>
      </c>
      <c r="AC28" s="85" t="str">
        <f t="shared" si="49"/>
        <v/>
      </c>
      <c r="AD28" s="75"/>
      <c r="AE28" s="67"/>
      <c r="AF28" s="75"/>
      <c r="AG28" s="30">
        <f>SUM(AG25:AG27)</f>
        <v>0</v>
      </c>
      <c r="AH28" s="107">
        <f>'Budget (CLSP + Projects)'!M30</f>
        <v>0</v>
      </c>
      <c r="AI28" s="84">
        <f t="shared" si="50"/>
        <v>0</v>
      </c>
      <c r="AJ28" s="85" t="str">
        <f t="shared" si="51"/>
        <v/>
      </c>
      <c r="AK28" s="75"/>
      <c r="AL28" s="67"/>
      <c r="AM28" s="34" t="s">
        <v>87</v>
      </c>
      <c r="AN28" s="75"/>
      <c r="AO28" s="28">
        <f t="shared" si="52"/>
        <v>0</v>
      </c>
      <c r="AP28" s="28">
        <f t="shared" si="53"/>
        <v>0</v>
      </c>
      <c r="AQ28" s="84">
        <f t="shared" si="54"/>
        <v>0</v>
      </c>
      <c r="AR28" s="85" t="str">
        <f t="shared" si="55"/>
        <v/>
      </c>
      <c r="AS28" s="75"/>
    </row>
    <row r="29" spans="1:45">
      <c r="A29" s="5"/>
      <c r="B29" s="203"/>
      <c r="C29" s="5"/>
      <c r="D29" s="5"/>
      <c r="E29" s="5"/>
      <c r="F29" s="10"/>
      <c r="G29" s="5"/>
      <c r="H29" s="61"/>
      <c r="I29" s="61"/>
      <c r="J29" s="71"/>
      <c r="K29" s="75"/>
      <c r="L29" s="5"/>
      <c r="M29" s="5"/>
      <c r="N29" s="5"/>
      <c r="O29" s="61"/>
      <c r="P29" s="75"/>
      <c r="Q29" s="71"/>
      <c r="R29" s="75"/>
      <c r="S29" s="5"/>
      <c r="T29" s="5"/>
      <c r="U29" s="5"/>
      <c r="V29" s="61"/>
      <c r="W29" s="75"/>
      <c r="X29" s="71"/>
      <c r="Y29" s="75"/>
      <c r="Z29" s="5"/>
      <c r="AA29" s="5"/>
      <c r="AB29" s="5"/>
      <c r="AC29" s="61"/>
      <c r="AD29" s="75"/>
      <c r="AE29" s="71"/>
      <c r="AF29" s="75"/>
      <c r="AG29" s="5"/>
      <c r="AH29" s="5"/>
      <c r="AI29" s="5"/>
      <c r="AJ29" s="61"/>
      <c r="AK29" s="75"/>
      <c r="AL29" s="71"/>
      <c r="AM29" s="5"/>
      <c r="AN29" s="75"/>
      <c r="AO29" s="5"/>
      <c r="AP29" s="5"/>
      <c r="AQ29" s="5"/>
      <c r="AR29" s="61"/>
      <c r="AS29" s="75"/>
    </row>
    <row r="30" spans="1:45">
      <c r="A30" s="5"/>
      <c r="B30" s="203"/>
      <c r="C30" s="8" t="str">
        <f>'Budget (CLSP + Projects)'!C32</f>
        <v>Rent (amortised)</v>
      </c>
      <c r="D30" s="8"/>
      <c r="E30" s="25"/>
      <c r="F30" s="83">
        <f>'Budget (CLSP + Projects)'!E32</f>
        <v>0</v>
      </c>
      <c r="G30" s="84">
        <f>F30-E30</f>
        <v>0</v>
      </c>
      <c r="H30" s="85" t="str">
        <f t="shared" ref="H30:H52" si="56">IF(E30="","",IFERROR(ABS(G30/F30),""))</f>
        <v/>
      </c>
      <c r="I30" s="72"/>
      <c r="J30" s="67"/>
      <c r="K30" s="75"/>
      <c r="L30" s="25"/>
      <c r="M30" s="83">
        <f>'Budget (CLSP + Projects)'!G32</f>
        <v>0</v>
      </c>
      <c r="N30" s="84">
        <f t="shared" ref="N30:N50" si="57">M30-L30</f>
        <v>0</v>
      </c>
      <c r="O30" s="85" t="str">
        <f t="shared" ref="O30:O50" si="58">IF(L30="","",IFERROR(ABS(N30/M30),""))</f>
        <v/>
      </c>
      <c r="P30" s="75"/>
      <c r="Q30" s="67"/>
      <c r="R30" s="75"/>
      <c r="S30" s="25"/>
      <c r="T30" s="83">
        <f>'Budget (CLSP + Projects)'!I32</f>
        <v>0</v>
      </c>
      <c r="U30" s="84">
        <f t="shared" ref="U30:U50" si="59">T30-S30</f>
        <v>0</v>
      </c>
      <c r="V30" s="85" t="str">
        <f t="shared" ref="V30:V50" si="60">IF(S30="","",IFERROR(ABS(U30/T30),""))</f>
        <v/>
      </c>
      <c r="W30" s="75"/>
      <c r="X30" s="67"/>
      <c r="Y30" s="75"/>
      <c r="Z30" s="25"/>
      <c r="AA30" s="162">
        <f>'Budget (CLSP + Projects)'!K32</f>
        <v>0</v>
      </c>
      <c r="AB30" s="84">
        <f t="shared" ref="AB30:AB50" si="61">AA30-Z30</f>
        <v>0</v>
      </c>
      <c r="AC30" s="85" t="str">
        <f t="shared" ref="AC30:AC50" si="62">IF(Z30="","",IFERROR(ABS(AB30/AA30),""))</f>
        <v/>
      </c>
      <c r="AD30" s="75"/>
      <c r="AE30" s="67"/>
      <c r="AF30" s="75"/>
      <c r="AG30" s="25"/>
      <c r="AH30" s="83">
        <f>'Budget (CLSP + Projects)'!M32</f>
        <v>0</v>
      </c>
      <c r="AI30" s="84">
        <f t="shared" ref="AI30:AI48" si="63">AH30-AG30</f>
        <v>0</v>
      </c>
      <c r="AJ30" s="85" t="str">
        <f t="shared" ref="AJ30:AJ48" si="64">IF(AG30="","",IFERROR(ABS(AI30/AH30),""))</f>
        <v/>
      </c>
      <c r="AK30" s="75"/>
      <c r="AL30" s="67"/>
      <c r="AM30" s="8" t="s">
        <v>88</v>
      </c>
      <c r="AN30" s="75"/>
      <c r="AO30" s="28">
        <f t="shared" ref="AO30:AP55" si="65">AG30+Z30+S30+L30+E30</f>
        <v>0</v>
      </c>
      <c r="AP30" s="84">
        <f t="shared" ref="AP30:AP48" si="66">AH30+AA30+T30+M30+F30</f>
        <v>0</v>
      </c>
      <c r="AQ30" s="84">
        <f t="shared" ref="AQ30:AQ50" si="67">AP30-AO30</f>
        <v>0</v>
      </c>
      <c r="AR30" s="85" t="str">
        <f t="shared" ref="AR30:AR50" si="68">IF(AO30="","",IFERROR(ABS(AQ30/AP30),""))</f>
        <v/>
      </c>
      <c r="AS30" s="75"/>
    </row>
    <row r="31" spans="1:45">
      <c r="A31" s="5"/>
      <c r="B31" s="203"/>
      <c r="C31" s="8" t="str">
        <f>'Budget (CLSP + Projects)'!C33</f>
        <v>Repairs and Maintenance</v>
      </c>
      <c r="D31" s="8"/>
      <c r="E31" s="25"/>
      <c r="F31" s="83">
        <f>'Budget (CLSP + Projects)'!E33</f>
        <v>0</v>
      </c>
      <c r="G31" s="84">
        <f t="shared" ref="G31:G52" si="69">F31-E31</f>
        <v>0</v>
      </c>
      <c r="H31" s="85" t="str">
        <f t="shared" si="56"/>
        <v/>
      </c>
      <c r="I31" s="72"/>
      <c r="J31" s="67"/>
      <c r="K31" s="75"/>
      <c r="L31" s="25"/>
      <c r="M31" s="83">
        <f>'Budget (CLSP + Projects)'!G33</f>
        <v>0</v>
      </c>
      <c r="N31" s="84">
        <f t="shared" si="57"/>
        <v>0</v>
      </c>
      <c r="O31" s="85" t="str">
        <f t="shared" si="58"/>
        <v/>
      </c>
      <c r="P31" s="75"/>
      <c r="Q31" s="67"/>
      <c r="R31" s="75"/>
      <c r="S31" s="25"/>
      <c r="T31" s="83">
        <f>'Budget (CLSP + Projects)'!I33</f>
        <v>0</v>
      </c>
      <c r="U31" s="84">
        <f t="shared" si="59"/>
        <v>0</v>
      </c>
      <c r="V31" s="85" t="str">
        <f t="shared" si="60"/>
        <v/>
      </c>
      <c r="W31" s="75"/>
      <c r="X31" s="67"/>
      <c r="Y31" s="75"/>
      <c r="Z31" s="25"/>
      <c r="AA31" s="162">
        <f>'Budget (CLSP + Projects)'!K33</f>
        <v>0</v>
      </c>
      <c r="AB31" s="84">
        <f t="shared" si="61"/>
        <v>0</v>
      </c>
      <c r="AC31" s="85" t="str">
        <f t="shared" si="62"/>
        <v/>
      </c>
      <c r="AD31" s="75"/>
      <c r="AE31" s="67"/>
      <c r="AF31" s="75"/>
      <c r="AG31" s="25"/>
      <c r="AH31" s="83">
        <f>'Budget (CLSP + Projects)'!M33</f>
        <v>0</v>
      </c>
      <c r="AI31" s="84">
        <f t="shared" si="63"/>
        <v>0</v>
      </c>
      <c r="AJ31" s="85" t="str">
        <f t="shared" si="64"/>
        <v/>
      </c>
      <c r="AK31" s="75"/>
      <c r="AL31" s="67"/>
      <c r="AM31" s="8" t="s">
        <v>52</v>
      </c>
      <c r="AN31" s="75"/>
      <c r="AO31" s="28">
        <f t="shared" si="65"/>
        <v>0</v>
      </c>
      <c r="AP31" s="84">
        <f t="shared" si="66"/>
        <v>0</v>
      </c>
      <c r="AQ31" s="84">
        <f t="shared" si="67"/>
        <v>0</v>
      </c>
      <c r="AR31" s="85" t="str">
        <f t="shared" si="68"/>
        <v/>
      </c>
      <c r="AS31" s="75"/>
    </row>
    <row r="32" spans="1:45">
      <c r="A32" s="5"/>
      <c r="B32" s="203"/>
      <c r="C32" s="8" t="str">
        <f>'Budget (CLSP + Projects)'!C34</f>
        <v>Other Premises Costs</v>
      </c>
      <c r="D32" s="8"/>
      <c r="E32" s="25"/>
      <c r="F32" s="83">
        <f>'Budget (CLSP + Projects)'!E34</f>
        <v>0</v>
      </c>
      <c r="G32" s="84">
        <f t="shared" si="69"/>
        <v>0</v>
      </c>
      <c r="H32" s="85" t="str">
        <f t="shared" si="56"/>
        <v/>
      </c>
      <c r="I32" s="72"/>
      <c r="J32" s="67"/>
      <c r="K32" s="75"/>
      <c r="L32" s="25"/>
      <c r="M32" s="83">
        <f>'Budget (CLSP + Projects)'!G34</f>
        <v>0</v>
      </c>
      <c r="N32" s="84">
        <f t="shared" si="57"/>
        <v>0</v>
      </c>
      <c r="O32" s="85" t="str">
        <f t="shared" si="58"/>
        <v/>
      </c>
      <c r="P32" s="75"/>
      <c r="Q32" s="67"/>
      <c r="R32" s="75"/>
      <c r="S32" s="25"/>
      <c r="T32" s="83">
        <f>'Budget (CLSP + Projects)'!I34</f>
        <v>0</v>
      </c>
      <c r="U32" s="84">
        <f t="shared" si="59"/>
        <v>0</v>
      </c>
      <c r="V32" s="85" t="str">
        <f t="shared" si="60"/>
        <v/>
      </c>
      <c r="W32" s="75"/>
      <c r="X32" s="67"/>
      <c r="Y32" s="75"/>
      <c r="Z32" s="25"/>
      <c r="AA32" s="162">
        <f>'Budget (CLSP + Projects)'!K34</f>
        <v>0</v>
      </c>
      <c r="AB32" s="84">
        <f t="shared" si="61"/>
        <v>0</v>
      </c>
      <c r="AC32" s="85" t="str">
        <f t="shared" si="62"/>
        <v/>
      </c>
      <c r="AD32" s="75"/>
      <c r="AE32" s="67"/>
      <c r="AF32" s="75"/>
      <c r="AG32" s="25"/>
      <c r="AH32" s="83">
        <f>'Budget (CLSP + Projects)'!M34</f>
        <v>0</v>
      </c>
      <c r="AI32" s="84">
        <f t="shared" si="63"/>
        <v>0</v>
      </c>
      <c r="AJ32" s="85" t="str">
        <f t="shared" si="64"/>
        <v/>
      </c>
      <c r="AK32" s="75"/>
      <c r="AL32" s="67"/>
      <c r="AM32" s="8" t="s">
        <v>53</v>
      </c>
      <c r="AN32" s="75"/>
      <c r="AO32" s="28">
        <f t="shared" si="65"/>
        <v>0</v>
      </c>
      <c r="AP32" s="84">
        <f t="shared" si="66"/>
        <v>0</v>
      </c>
      <c r="AQ32" s="84">
        <f t="shared" si="67"/>
        <v>0</v>
      </c>
      <c r="AR32" s="85" t="str">
        <f t="shared" si="68"/>
        <v/>
      </c>
      <c r="AS32" s="75"/>
    </row>
    <row r="33" spans="1:45">
      <c r="A33" s="5"/>
      <c r="B33" s="203"/>
      <c r="C33" s="8" t="str">
        <f>'Budget (CLSP + Projects)'!C35</f>
        <v>Staff Training</v>
      </c>
      <c r="D33" s="8"/>
      <c r="E33" s="25"/>
      <c r="F33" s="83">
        <f>'Budget (CLSP + Projects)'!E35</f>
        <v>0</v>
      </c>
      <c r="G33" s="84">
        <f t="shared" si="69"/>
        <v>0</v>
      </c>
      <c r="H33" s="85" t="str">
        <f t="shared" si="56"/>
        <v/>
      </c>
      <c r="I33" s="72"/>
      <c r="J33" s="67"/>
      <c r="K33" s="75"/>
      <c r="L33" s="25"/>
      <c r="M33" s="83">
        <f>'Budget (CLSP + Projects)'!G35</f>
        <v>0</v>
      </c>
      <c r="N33" s="84">
        <f t="shared" si="57"/>
        <v>0</v>
      </c>
      <c r="O33" s="85" t="str">
        <f t="shared" si="58"/>
        <v/>
      </c>
      <c r="P33" s="75"/>
      <c r="Q33" s="67"/>
      <c r="R33" s="75"/>
      <c r="S33" s="25"/>
      <c r="T33" s="83">
        <f>'Budget (CLSP + Projects)'!I35</f>
        <v>0</v>
      </c>
      <c r="U33" s="84">
        <f t="shared" si="59"/>
        <v>0</v>
      </c>
      <c r="V33" s="85" t="str">
        <f t="shared" si="60"/>
        <v/>
      </c>
      <c r="W33" s="75"/>
      <c r="X33" s="67"/>
      <c r="Y33" s="75"/>
      <c r="Z33" s="25"/>
      <c r="AA33" s="162">
        <f>'Budget (CLSP + Projects)'!K35</f>
        <v>0</v>
      </c>
      <c r="AB33" s="84">
        <f t="shared" si="61"/>
        <v>0</v>
      </c>
      <c r="AC33" s="85" t="str">
        <f t="shared" si="62"/>
        <v/>
      </c>
      <c r="AD33" s="75"/>
      <c r="AE33" s="67"/>
      <c r="AF33" s="75"/>
      <c r="AG33" s="25"/>
      <c r="AH33" s="83">
        <f>'Budget (CLSP + Projects)'!M35</f>
        <v>0</v>
      </c>
      <c r="AI33" s="84">
        <f t="shared" si="63"/>
        <v>0</v>
      </c>
      <c r="AJ33" s="85" t="str">
        <f t="shared" si="64"/>
        <v/>
      </c>
      <c r="AK33" s="75"/>
      <c r="AL33" s="67"/>
      <c r="AM33" s="8" t="s">
        <v>54</v>
      </c>
      <c r="AN33" s="75"/>
      <c r="AO33" s="28">
        <f t="shared" si="65"/>
        <v>0</v>
      </c>
      <c r="AP33" s="84">
        <f t="shared" si="66"/>
        <v>0</v>
      </c>
      <c r="AQ33" s="84">
        <f t="shared" si="67"/>
        <v>0</v>
      </c>
      <c r="AR33" s="85" t="str">
        <f t="shared" si="68"/>
        <v/>
      </c>
      <c r="AS33" s="75"/>
    </row>
    <row r="34" spans="1:45">
      <c r="A34" s="5"/>
      <c r="B34" s="203"/>
      <c r="C34" s="8" t="str">
        <f>'Budget (CLSP + Projects)'!C36</f>
        <v>Staff Recruitment</v>
      </c>
      <c r="D34" s="8"/>
      <c r="E34" s="25"/>
      <c r="F34" s="83">
        <f>'Budget (CLSP + Projects)'!E36</f>
        <v>0</v>
      </c>
      <c r="G34" s="84">
        <f t="shared" si="69"/>
        <v>0</v>
      </c>
      <c r="H34" s="85" t="str">
        <f t="shared" si="56"/>
        <v/>
      </c>
      <c r="I34" s="72"/>
      <c r="J34" s="67"/>
      <c r="K34" s="75"/>
      <c r="L34" s="25"/>
      <c r="M34" s="83">
        <f>'Budget (CLSP + Projects)'!G36</f>
        <v>0</v>
      </c>
      <c r="N34" s="84">
        <f t="shared" si="57"/>
        <v>0</v>
      </c>
      <c r="O34" s="85" t="str">
        <f t="shared" si="58"/>
        <v/>
      </c>
      <c r="P34" s="75"/>
      <c r="Q34" s="67"/>
      <c r="R34" s="75"/>
      <c r="S34" s="25"/>
      <c r="T34" s="83">
        <f>'Budget (CLSP + Projects)'!I36</f>
        <v>0</v>
      </c>
      <c r="U34" s="84">
        <f t="shared" si="59"/>
        <v>0</v>
      </c>
      <c r="V34" s="85" t="str">
        <f t="shared" si="60"/>
        <v/>
      </c>
      <c r="W34" s="75"/>
      <c r="X34" s="67"/>
      <c r="Y34" s="75"/>
      <c r="Z34" s="25"/>
      <c r="AA34" s="162">
        <f>'Budget (CLSP + Projects)'!K36</f>
        <v>0</v>
      </c>
      <c r="AB34" s="84">
        <f t="shared" si="61"/>
        <v>0</v>
      </c>
      <c r="AC34" s="85" t="str">
        <f t="shared" si="62"/>
        <v/>
      </c>
      <c r="AD34" s="75"/>
      <c r="AE34" s="67"/>
      <c r="AF34" s="75"/>
      <c r="AG34" s="25"/>
      <c r="AH34" s="83">
        <f>'Budget (CLSP + Projects)'!M36</f>
        <v>0</v>
      </c>
      <c r="AI34" s="84">
        <f t="shared" si="63"/>
        <v>0</v>
      </c>
      <c r="AJ34" s="85" t="str">
        <f t="shared" si="64"/>
        <v/>
      </c>
      <c r="AK34" s="75"/>
      <c r="AL34" s="67"/>
      <c r="AM34" s="8" t="s">
        <v>55</v>
      </c>
      <c r="AN34" s="75"/>
      <c r="AO34" s="28">
        <f t="shared" si="65"/>
        <v>0</v>
      </c>
      <c r="AP34" s="84">
        <f t="shared" si="66"/>
        <v>0</v>
      </c>
      <c r="AQ34" s="84">
        <f t="shared" si="67"/>
        <v>0</v>
      </c>
      <c r="AR34" s="85" t="str">
        <f t="shared" si="68"/>
        <v/>
      </c>
      <c r="AS34" s="75"/>
    </row>
    <row r="35" spans="1:45">
      <c r="A35" s="5"/>
      <c r="B35" s="203"/>
      <c r="C35" s="8" t="str">
        <f>'Budget (CLSP + Projects)'!C37</f>
        <v>Communications</v>
      </c>
      <c r="D35" s="8"/>
      <c r="E35" s="25"/>
      <c r="F35" s="83">
        <f>'Budget (CLSP + Projects)'!E37</f>
        <v>0</v>
      </c>
      <c r="G35" s="84">
        <f t="shared" si="69"/>
        <v>0</v>
      </c>
      <c r="H35" s="85" t="str">
        <f t="shared" si="56"/>
        <v/>
      </c>
      <c r="I35" s="72"/>
      <c r="J35" s="67"/>
      <c r="K35" s="75"/>
      <c r="L35" s="25"/>
      <c r="M35" s="83">
        <f>'Budget (CLSP + Projects)'!G37</f>
        <v>0</v>
      </c>
      <c r="N35" s="84">
        <f t="shared" si="57"/>
        <v>0</v>
      </c>
      <c r="O35" s="85" t="str">
        <f t="shared" si="58"/>
        <v/>
      </c>
      <c r="P35" s="75"/>
      <c r="Q35" s="67"/>
      <c r="R35" s="75"/>
      <c r="S35" s="25"/>
      <c r="T35" s="83">
        <f>'Budget (CLSP + Projects)'!I37</f>
        <v>0</v>
      </c>
      <c r="U35" s="84">
        <f t="shared" si="59"/>
        <v>0</v>
      </c>
      <c r="V35" s="85" t="str">
        <f t="shared" si="60"/>
        <v/>
      </c>
      <c r="W35" s="75"/>
      <c r="X35" s="67"/>
      <c r="Y35" s="75"/>
      <c r="Z35" s="25"/>
      <c r="AA35" s="162">
        <f>'Budget (CLSP + Projects)'!K37</f>
        <v>0</v>
      </c>
      <c r="AB35" s="84">
        <f t="shared" si="61"/>
        <v>0</v>
      </c>
      <c r="AC35" s="85" t="str">
        <f t="shared" si="62"/>
        <v/>
      </c>
      <c r="AD35" s="75"/>
      <c r="AE35" s="67"/>
      <c r="AF35" s="75"/>
      <c r="AG35" s="25"/>
      <c r="AH35" s="83">
        <f>'Budget (CLSP + Projects)'!M37</f>
        <v>0</v>
      </c>
      <c r="AI35" s="84">
        <f t="shared" si="63"/>
        <v>0</v>
      </c>
      <c r="AJ35" s="85" t="str">
        <f t="shared" si="64"/>
        <v/>
      </c>
      <c r="AK35" s="75"/>
      <c r="AL35" s="67"/>
      <c r="AM35" s="8" t="s">
        <v>56</v>
      </c>
      <c r="AN35" s="75"/>
      <c r="AO35" s="28">
        <f t="shared" si="65"/>
        <v>0</v>
      </c>
      <c r="AP35" s="84">
        <f t="shared" si="66"/>
        <v>0</v>
      </c>
      <c r="AQ35" s="84">
        <f t="shared" si="67"/>
        <v>0</v>
      </c>
      <c r="AR35" s="85" t="str">
        <f t="shared" si="68"/>
        <v/>
      </c>
      <c r="AS35" s="75"/>
    </row>
    <row r="36" spans="1:45">
      <c r="A36" s="5"/>
      <c r="B36" s="203"/>
      <c r="C36" s="8" t="str">
        <f>'Budget (CLSP + Projects)'!C38</f>
        <v>Office Overheads</v>
      </c>
      <c r="D36" s="8"/>
      <c r="E36" s="25"/>
      <c r="F36" s="83">
        <f>'Budget (CLSP + Projects)'!E38</f>
        <v>0</v>
      </c>
      <c r="G36" s="84">
        <f t="shared" si="69"/>
        <v>0</v>
      </c>
      <c r="H36" s="85" t="str">
        <f t="shared" si="56"/>
        <v/>
      </c>
      <c r="I36" s="72"/>
      <c r="J36" s="67"/>
      <c r="K36" s="75"/>
      <c r="L36" s="25"/>
      <c r="M36" s="83">
        <f>'Budget (CLSP + Projects)'!G38</f>
        <v>0</v>
      </c>
      <c r="N36" s="84">
        <f t="shared" si="57"/>
        <v>0</v>
      </c>
      <c r="O36" s="85" t="str">
        <f t="shared" si="58"/>
        <v/>
      </c>
      <c r="P36" s="75"/>
      <c r="Q36" s="67"/>
      <c r="R36" s="75"/>
      <c r="S36" s="25"/>
      <c r="T36" s="83">
        <f>'Budget (CLSP + Projects)'!I38</f>
        <v>0</v>
      </c>
      <c r="U36" s="84">
        <f t="shared" si="59"/>
        <v>0</v>
      </c>
      <c r="V36" s="85" t="str">
        <f t="shared" si="60"/>
        <v/>
      </c>
      <c r="W36" s="75"/>
      <c r="X36" s="67"/>
      <c r="Y36" s="75"/>
      <c r="Z36" s="25"/>
      <c r="AA36" s="162">
        <f>'Budget (CLSP + Projects)'!K38</f>
        <v>0</v>
      </c>
      <c r="AB36" s="84">
        <f t="shared" si="61"/>
        <v>0</v>
      </c>
      <c r="AC36" s="85" t="str">
        <f t="shared" si="62"/>
        <v/>
      </c>
      <c r="AD36" s="75"/>
      <c r="AE36" s="67"/>
      <c r="AF36" s="75"/>
      <c r="AG36" s="25"/>
      <c r="AH36" s="83">
        <f>'Budget (CLSP + Projects)'!M38</f>
        <v>0</v>
      </c>
      <c r="AI36" s="84">
        <f t="shared" si="63"/>
        <v>0</v>
      </c>
      <c r="AJ36" s="85" t="str">
        <f t="shared" si="64"/>
        <v/>
      </c>
      <c r="AK36" s="75"/>
      <c r="AL36" s="67"/>
      <c r="AM36" s="8" t="s">
        <v>57</v>
      </c>
      <c r="AN36" s="75"/>
      <c r="AO36" s="28">
        <f t="shared" si="65"/>
        <v>0</v>
      </c>
      <c r="AP36" s="84">
        <f t="shared" si="66"/>
        <v>0</v>
      </c>
      <c r="AQ36" s="84">
        <f t="shared" si="67"/>
        <v>0</v>
      </c>
      <c r="AR36" s="85" t="str">
        <f t="shared" si="68"/>
        <v/>
      </c>
      <c r="AS36" s="75"/>
    </row>
    <row r="37" spans="1:45">
      <c r="A37" s="5"/>
      <c r="B37" s="203"/>
      <c r="C37" s="8" t="str">
        <f>'Budget (CLSP + Projects)'!C39</f>
        <v>Insurance</v>
      </c>
      <c r="D37" s="8"/>
      <c r="E37" s="25"/>
      <c r="F37" s="83">
        <f>'Budget (CLSP + Projects)'!E39</f>
        <v>0</v>
      </c>
      <c r="G37" s="84">
        <f t="shared" si="69"/>
        <v>0</v>
      </c>
      <c r="H37" s="85" t="str">
        <f t="shared" si="56"/>
        <v/>
      </c>
      <c r="I37" s="72"/>
      <c r="J37" s="67"/>
      <c r="K37" s="75"/>
      <c r="L37" s="25"/>
      <c r="M37" s="83">
        <f>'Budget (CLSP + Projects)'!G39</f>
        <v>0</v>
      </c>
      <c r="N37" s="84">
        <f t="shared" si="57"/>
        <v>0</v>
      </c>
      <c r="O37" s="85" t="str">
        <f t="shared" si="58"/>
        <v/>
      </c>
      <c r="P37" s="75"/>
      <c r="Q37" s="67"/>
      <c r="R37" s="75"/>
      <c r="S37" s="25"/>
      <c r="T37" s="83">
        <f>'Budget (CLSP + Projects)'!I39</f>
        <v>0</v>
      </c>
      <c r="U37" s="84">
        <f t="shared" si="59"/>
        <v>0</v>
      </c>
      <c r="V37" s="85" t="str">
        <f t="shared" si="60"/>
        <v/>
      </c>
      <c r="W37" s="75"/>
      <c r="X37" s="67"/>
      <c r="Y37" s="75"/>
      <c r="Z37" s="25"/>
      <c r="AA37" s="162">
        <f>'Budget (CLSP + Projects)'!K39</f>
        <v>0</v>
      </c>
      <c r="AB37" s="84">
        <f t="shared" si="61"/>
        <v>0</v>
      </c>
      <c r="AC37" s="85" t="str">
        <f t="shared" si="62"/>
        <v/>
      </c>
      <c r="AD37" s="75"/>
      <c r="AE37" s="67"/>
      <c r="AF37" s="75"/>
      <c r="AG37" s="25"/>
      <c r="AH37" s="83">
        <f>'Budget (CLSP + Projects)'!M39</f>
        <v>0</v>
      </c>
      <c r="AI37" s="84">
        <f t="shared" si="63"/>
        <v>0</v>
      </c>
      <c r="AJ37" s="85" t="str">
        <f t="shared" si="64"/>
        <v/>
      </c>
      <c r="AK37" s="75"/>
      <c r="AL37" s="67"/>
      <c r="AM37" s="8" t="s">
        <v>58</v>
      </c>
      <c r="AN37" s="75"/>
      <c r="AO37" s="28">
        <f t="shared" si="65"/>
        <v>0</v>
      </c>
      <c r="AP37" s="84">
        <f t="shared" si="66"/>
        <v>0</v>
      </c>
      <c r="AQ37" s="84">
        <f t="shared" si="67"/>
        <v>0</v>
      </c>
      <c r="AR37" s="85" t="str">
        <f t="shared" si="68"/>
        <v/>
      </c>
      <c r="AS37" s="75"/>
    </row>
    <row r="38" spans="1:45">
      <c r="A38" s="5"/>
      <c r="B38" s="203"/>
      <c r="C38" s="8" t="str">
        <f>'Budget (CLSP + Projects)'!C40</f>
        <v>Finance, Audit &amp; Accounting Fees</v>
      </c>
      <c r="D38" s="8"/>
      <c r="E38" s="25"/>
      <c r="F38" s="83">
        <f>'Budget (CLSP + Projects)'!E40</f>
        <v>0</v>
      </c>
      <c r="G38" s="84">
        <f t="shared" si="69"/>
        <v>0</v>
      </c>
      <c r="H38" s="85" t="str">
        <f t="shared" si="56"/>
        <v/>
      </c>
      <c r="I38" s="72"/>
      <c r="J38" s="67"/>
      <c r="K38" s="75"/>
      <c r="L38" s="25"/>
      <c r="M38" s="83">
        <f>'Budget (CLSP + Projects)'!G40</f>
        <v>0</v>
      </c>
      <c r="N38" s="84">
        <f t="shared" si="57"/>
        <v>0</v>
      </c>
      <c r="O38" s="85" t="str">
        <f t="shared" si="58"/>
        <v/>
      </c>
      <c r="P38" s="75"/>
      <c r="Q38" s="67"/>
      <c r="R38" s="75"/>
      <c r="S38" s="25"/>
      <c r="T38" s="83">
        <f>'Budget (CLSP + Projects)'!I40</f>
        <v>0</v>
      </c>
      <c r="U38" s="84">
        <f t="shared" si="59"/>
        <v>0</v>
      </c>
      <c r="V38" s="85" t="str">
        <f t="shared" si="60"/>
        <v/>
      </c>
      <c r="W38" s="75"/>
      <c r="X38" s="67"/>
      <c r="Y38" s="75"/>
      <c r="Z38" s="25"/>
      <c r="AA38" s="162">
        <f>'Budget (CLSP + Projects)'!K40</f>
        <v>0</v>
      </c>
      <c r="AB38" s="84">
        <f t="shared" si="61"/>
        <v>0</v>
      </c>
      <c r="AC38" s="85" t="str">
        <f t="shared" si="62"/>
        <v/>
      </c>
      <c r="AD38" s="75"/>
      <c r="AE38" s="67"/>
      <c r="AF38" s="75"/>
      <c r="AG38" s="25"/>
      <c r="AH38" s="83">
        <f>'Budget (CLSP + Projects)'!M40</f>
        <v>0</v>
      </c>
      <c r="AI38" s="84">
        <f t="shared" si="63"/>
        <v>0</v>
      </c>
      <c r="AJ38" s="85" t="str">
        <f t="shared" si="64"/>
        <v/>
      </c>
      <c r="AK38" s="75"/>
      <c r="AL38" s="67"/>
      <c r="AM38" s="8" t="s">
        <v>59</v>
      </c>
      <c r="AN38" s="75"/>
      <c r="AO38" s="28">
        <f t="shared" si="65"/>
        <v>0</v>
      </c>
      <c r="AP38" s="84">
        <f t="shared" si="66"/>
        <v>0</v>
      </c>
      <c r="AQ38" s="84">
        <f t="shared" si="67"/>
        <v>0</v>
      </c>
      <c r="AR38" s="85" t="str">
        <f t="shared" si="68"/>
        <v/>
      </c>
      <c r="AS38" s="75"/>
    </row>
    <row r="39" spans="1:45">
      <c r="A39" s="5"/>
      <c r="B39" s="203"/>
      <c r="C39" s="8" t="str">
        <f>'Budget (CLSP + Projects)'!C41</f>
        <v>Library, Resources &amp; Subscriptions</v>
      </c>
      <c r="D39" s="8"/>
      <c r="E39" s="25"/>
      <c r="F39" s="83">
        <f>'Budget (CLSP + Projects)'!E41</f>
        <v>0</v>
      </c>
      <c r="G39" s="84">
        <f t="shared" si="69"/>
        <v>0</v>
      </c>
      <c r="H39" s="85" t="str">
        <f t="shared" si="56"/>
        <v/>
      </c>
      <c r="I39" s="72"/>
      <c r="J39" s="67"/>
      <c r="K39" s="75"/>
      <c r="L39" s="25"/>
      <c r="M39" s="83">
        <f>'Budget (CLSP + Projects)'!G41</f>
        <v>0</v>
      </c>
      <c r="N39" s="84">
        <f t="shared" si="57"/>
        <v>0</v>
      </c>
      <c r="O39" s="85" t="str">
        <f t="shared" si="58"/>
        <v/>
      </c>
      <c r="P39" s="75"/>
      <c r="Q39" s="67"/>
      <c r="R39" s="75"/>
      <c r="S39" s="25"/>
      <c r="T39" s="83">
        <f>'Budget (CLSP + Projects)'!I41</f>
        <v>0</v>
      </c>
      <c r="U39" s="84">
        <f t="shared" si="59"/>
        <v>0</v>
      </c>
      <c r="V39" s="85" t="str">
        <f t="shared" si="60"/>
        <v/>
      </c>
      <c r="W39" s="75"/>
      <c r="X39" s="67"/>
      <c r="Y39" s="75"/>
      <c r="Z39" s="25"/>
      <c r="AA39" s="162">
        <f>'Budget (CLSP + Projects)'!K41</f>
        <v>0</v>
      </c>
      <c r="AB39" s="84">
        <f t="shared" si="61"/>
        <v>0</v>
      </c>
      <c r="AC39" s="85" t="str">
        <f t="shared" si="62"/>
        <v/>
      </c>
      <c r="AD39" s="75"/>
      <c r="AE39" s="67"/>
      <c r="AF39" s="75"/>
      <c r="AG39" s="25"/>
      <c r="AH39" s="83">
        <f>'Budget (CLSP + Projects)'!M41</f>
        <v>0</v>
      </c>
      <c r="AI39" s="84">
        <f t="shared" si="63"/>
        <v>0</v>
      </c>
      <c r="AJ39" s="85" t="str">
        <f t="shared" si="64"/>
        <v/>
      </c>
      <c r="AK39" s="75"/>
      <c r="AL39" s="67"/>
      <c r="AM39" s="8" t="s">
        <v>60</v>
      </c>
      <c r="AN39" s="75"/>
      <c r="AO39" s="28">
        <f t="shared" si="65"/>
        <v>0</v>
      </c>
      <c r="AP39" s="84">
        <f t="shared" si="66"/>
        <v>0</v>
      </c>
      <c r="AQ39" s="84">
        <f t="shared" si="67"/>
        <v>0</v>
      </c>
      <c r="AR39" s="85" t="str">
        <f t="shared" si="68"/>
        <v/>
      </c>
      <c r="AS39" s="75"/>
    </row>
    <row r="40" spans="1:45">
      <c r="A40" s="5"/>
      <c r="B40" s="203"/>
      <c r="C40" s="8" t="str">
        <f>'Budget (CLSP + Projects)'!C42</f>
        <v>Travel</v>
      </c>
      <c r="D40" s="8"/>
      <c r="E40" s="25"/>
      <c r="F40" s="83">
        <f>'Budget (CLSP + Projects)'!E42</f>
        <v>0</v>
      </c>
      <c r="G40" s="84">
        <f t="shared" si="69"/>
        <v>0</v>
      </c>
      <c r="H40" s="85" t="str">
        <f t="shared" si="56"/>
        <v/>
      </c>
      <c r="I40" s="72"/>
      <c r="J40" s="67"/>
      <c r="K40" s="75"/>
      <c r="L40" s="25"/>
      <c r="M40" s="83">
        <f>'Budget (CLSP + Projects)'!G42</f>
        <v>0</v>
      </c>
      <c r="N40" s="84">
        <f t="shared" si="57"/>
        <v>0</v>
      </c>
      <c r="O40" s="85" t="str">
        <f t="shared" si="58"/>
        <v/>
      </c>
      <c r="P40" s="75"/>
      <c r="Q40" s="67"/>
      <c r="R40" s="75"/>
      <c r="S40" s="25"/>
      <c r="T40" s="83">
        <f>'Budget (CLSP + Projects)'!I42</f>
        <v>0</v>
      </c>
      <c r="U40" s="84">
        <f t="shared" si="59"/>
        <v>0</v>
      </c>
      <c r="V40" s="85" t="str">
        <f t="shared" si="60"/>
        <v/>
      </c>
      <c r="W40" s="75"/>
      <c r="X40" s="67"/>
      <c r="Y40" s="75"/>
      <c r="Z40" s="25"/>
      <c r="AA40" s="162">
        <f>'Budget (CLSP + Projects)'!K42</f>
        <v>0</v>
      </c>
      <c r="AB40" s="84">
        <f t="shared" si="61"/>
        <v>0</v>
      </c>
      <c r="AC40" s="85" t="str">
        <f t="shared" si="62"/>
        <v/>
      </c>
      <c r="AD40" s="75"/>
      <c r="AE40" s="67"/>
      <c r="AF40" s="75"/>
      <c r="AG40" s="25"/>
      <c r="AH40" s="83">
        <f>'Budget (CLSP + Projects)'!M42</f>
        <v>0</v>
      </c>
      <c r="AI40" s="84">
        <f t="shared" si="63"/>
        <v>0</v>
      </c>
      <c r="AJ40" s="85" t="str">
        <f t="shared" si="64"/>
        <v/>
      </c>
      <c r="AK40" s="75"/>
      <c r="AL40" s="67"/>
      <c r="AM40" s="8" t="s">
        <v>61</v>
      </c>
      <c r="AN40" s="75"/>
      <c r="AO40" s="28">
        <f t="shared" si="65"/>
        <v>0</v>
      </c>
      <c r="AP40" s="84">
        <f t="shared" si="66"/>
        <v>0</v>
      </c>
      <c r="AQ40" s="84">
        <f t="shared" si="67"/>
        <v>0</v>
      </c>
      <c r="AR40" s="85" t="str">
        <f t="shared" si="68"/>
        <v/>
      </c>
      <c r="AS40" s="75"/>
    </row>
    <row r="41" spans="1:45">
      <c r="A41" s="5"/>
      <c r="B41" s="203"/>
      <c r="C41" s="8" t="str">
        <f>'Budget (CLSP + Projects)'!C43</f>
        <v>Programming and Planning</v>
      </c>
      <c r="D41" s="8"/>
      <c r="E41" s="25"/>
      <c r="F41" s="83">
        <f>'Budget (CLSP + Projects)'!E43</f>
        <v>0</v>
      </c>
      <c r="G41" s="84">
        <f t="shared" si="69"/>
        <v>0</v>
      </c>
      <c r="H41" s="85" t="str">
        <f t="shared" si="56"/>
        <v/>
      </c>
      <c r="I41" s="72"/>
      <c r="J41" s="67"/>
      <c r="K41" s="75"/>
      <c r="L41" s="25"/>
      <c r="M41" s="83">
        <f>'Budget (CLSP + Projects)'!G43</f>
        <v>0</v>
      </c>
      <c r="N41" s="84">
        <f t="shared" si="57"/>
        <v>0</v>
      </c>
      <c r="O41" s="85" t="str">
        <f t="shared" si="58"/>
        <v/>
      </c>
      <c r="P41" s="75"/>
      <c r="Q41" s="67"/>
      <c r="R41" s="75"/>
      <c r="S41" s="25"/>
      <c r="T41" s="83">
        <f>'Budget (CLSP + Projects)'!I43</f>
        <v>0</v>
      </c>
      <c r="U41" s="84">
        <f t="shared" si="59"/>
        <v>0</v>
      </c>
      <c r="V41" s="85" t="str">
        <f t="shared" si="60"/>
        <v/>
      </c>
      <c r="W41" s="75"/>
      <c r="X41" s="67"/>
      <c r="Y41" s="75"/>
      <c r="Z41" s="25"/>
      <c r="AA41" s="162">
        <f>'Budget (CLSP + Projects)'!K43</f>
        <v>0</v>
      </c>
      <c r="AB41" s="84">
        <f t="shared" si="61"/>
        <v>0</v>
      </c>
      <c r="AC41" s="85" t="str">
        <f t="shared" si="62"/>
        <v/>
      </c>
      <c r="AD41" s="75"/>
      <c r="AE41" s="67"/>
      <c r="AF41" s="75"/>
      <c r="AG41" s="25"/>
      <c r="AH41" s="83">
        <f>'Budget (CLSP + Projects)'!M43</f>
        <v>0</v>
      </c>
      <c r="AI41" s="84">
        <f t="shared" si="63"/>
        <v>0</v>
      </c>
      <c r="AJ41" s="85" t="str">
        <f t="shared" si="64"/>
        <v/>
      </c>
      <c r="AK41" s="75"/>
      <c r="AL41" s="67"/>
      <c r="AM41" s="8" t="s">
        <v>62</v>
      </c>
      <c r="AN41" s="75"/>
      <c r="AO41" s="28">
        <f t="shared" si="65"/>
        <v>0</v>
      </c>
      <c r="AP41" s="84">
        <f t="shared" si="66"/>
        <v>0</v>
      </c>
      <c r="AQ41" s="84">
        <f t="shared" si="67"/>
        <v>0</v>
      </c>
      <c r="AR41" s="85" t="str">
        <f t="shared" si="68"/>
        <v/>
      </c>
      <c r="AS41" s="75"/>
    </row>
    <row r="42" spans="1:45">
      <c r="A42" s="5"/>
      <c r="B42" s="203"/>
      <c r="C42" s="8" t="str">
        <f>'Budget (CLSP + Projects)'!C44</f>
        <v>Client Disbursements</v>
      </c>
      <c r="D42" s="8"/>
      <c r="E42" s="25"/>
      <c r="F42" s="83">
        <f>'Budget (CLSP + Projects)'!E44</f>
        <v>0</v>
      </c>
      <c r="G42" s="84">
        <f t="shared" si="69"/>
        <v>0</v>
      </c>
      <c r="H42" s="85" t="str">
        <f t="shared" si="56"/>
        <v/>
      </c>
      <c r="I42" s="72"/>
      <c r="J42" s="67"/>
      <c r="K42" s="75"/>
      <c r="L42" s="25"/>
      <c r="M42" s="83">
        <f>'Budget (CLSP + Projects)'!G44</f>
        <v>0</v>
      </c>
      <c r="N42" s="84">
        <f t="shared" si="57"/>
        <v>0</v>
      </c>
      <c r="O42" s="85" t="str">
        <f t="shared" si="58"/>
        <v/>
      </c>
      <c r="P42" s="75"/>
      <c r="Q42" s="67"/>
      <c r="R42" s="75"/>
      <c r="S42" s="25"/>
      <c r="T42" s="83">
        <f>'Budget (CLSP + Projects)'!I44</f>
        <v>0</v>
      </c>
      <c r="U42" s="84">
        <f t="shared" si="59"/>
        <v>0</v>
      </c>
      <c r="V42" s="85" t="str">
        <f t="shared" si="60"/>
        <v/>
      </c>
      <c r="W42" s="75"/>
      <c r="X42" s="67"/>
      <c r="Y42" s="75"/>
      <c r="Z42" s="25"/>
      <c r="AA42" s="162">
        <f>'Budget (CLSP + Projects)'!K44</f>
        <v>0</v>
      </c>
      <c r="AB42" s="84">
        <f t="shared" si="61"/>
        <v>0</v>
      </c>
      <c r="AC42" s="85" t="str">
        <f t="shared" si="62"/>
        <v/>
      </c>
      <c r="AD42" s="75"/>
      <c r="AE42" s="67"/>
      <c r="AF42" s="75"/>
      <c r="AG42" s="25"/>
      <c r="AH42" s="83">
        <f>'Budget (CLSP + Projects)'!M44</f>
        <v>0</v>
      </c>
      <c r="AI42" s="84">
        <f t="shared" si="63"/>
        <v>0</v>
      </c>
      <c r="AJ42" s="85" t="str">
        <f t="shared" si="64"/>
        <v/>
      </c>
      <c r="AK42" s="75"/>
      <c r="AL42" s="67"/>
      <c r="AM42" s="8" t="s">
        <v>63</v>
      </c>
      <c r="AN42" s="75"/>
      <c r="AO42" s="28">
        <f t="shared" si="65"/>
        <v>0</v>
      </c>
      <c r="AP42" s="84">
        <f t="shared" si="66"/>
        <v>0</v>
      </c>
      <c r="AQ42" s="84">
        <f t="shared" si="67"/>
        <v>0</v>
      </c>
      <c r="AR42" s="85" t="str">
        <f t="shared" si="68"/>
        <v/>
      </c>
      <c r="AS42" s="75"/>
    </row>
    <row r="43" spans="1:45">
      <c r="A43" s="5"/>
      <c r="B43" s="203"/>
      <c r="C43" s="8" t="str">
        <f>'Budget (CLSP + Projects)'!C45</f>
        <v>Leases (amortised)</v>
      </c>
      <c r="D43" s="8"/>
      <c r="E43" s="25"/>
      <c r="F43" s="83">
        <f>'Budget (CLSP + Projects)'!E45</f>
        <v>0</v>
      </c>
      <c r="G43" s="84">
        <f t="shared" si="69"/>
        <v>0</v>
      </c>
      <c r="H43" s="85" t="str">
        <f t="shared" si="56"/>
        <v/>
      </c>
      <c r="I43" s="72"/>
      <c r="J43" s="67"/>
      <c r="K43" s="75"/>
      <c r="L43" s="25"/>
      <c r="M43" s="83">
        <f>'Budget (CLSP + Projects)'!G45</f>
        <v>0</v>
      </c>
      <c r="N43" s="84">
        <f t="shared" si="57"/>
        <v>0</v>
      </c>
      <c r="O43" s="85" t="str">
        <f t="shared" si="58"/>
        <v/>
      </c>
      <c r="P43" s="75"/>
      <c r="Q43" s="67"/>
      <c r="R43" s="75"/>
      <c r="S43" s="25"/>
      <c r="T43" s="83">
        <f>'Budget (CLSP + Projects)'!I45</f>
        <v>0</v>
      </c>
      <c r="U43" s="84">
        <f t="shared" si="59"/>
        <v>0</v>
      </c>
      <c r="V43" s="85" t="str">
        <f t="shared" si="60"/>
        <v/>
      </c>
      <c r="W43" s="75"/>
      <c r="X43" s="67"/>
      <c r="Y43" s="75"/>
      <c r="Z43" s="25"/>
      <c r="AA43" s="162">
        <f>'Budget (CLSP + Projects)'!K45</f>
        <v>0</v>
      </c>
      <c r="AB43" s="84">
        <f t="shared" si="61"/>
        <v>0</v>
      </c>
      <c r="AC43" s="85" t="str">
        <f t="shared" si="62"/>
        <v/>
      </c>
      <c r="AD43" s="75"/>
      <c r="AE43" s="67"/>
      <c r="AF43" s="75"/>
      <c r="AG43" s="25"/>
      <c r="AH43" s="83">
        <f>'Budget (CLSP + Projects)'!M45</f>
        <v>0</v>
      </c>
      <c r="AI43" s="84">
        <f t="shared" si="63"/>
        <v>0</v>
      </c>
      <c r="AJ43" s="85" t="str">
        <f t="shared" si="64"/>
        <v/>
      </c>
      <c r="AK43" s="75"/>
      <c r="AL43" s="67"/>
      <c r="AM43" s="8" t="s">
        <v>89</v>
      </c>
      <c r="AN43" s="75"/>
      <c r="AO43" s="28">
        <f t="shared" si="65"/>
        <v>0</v>
      </c>
      <c r="AP43" s="84">
        <f t="shared" si="66"/>
        <v>0</v>
      </c>
      <c r="AQ43" s="84">
        <f t="shared" si="67"/>
        <v>0</v>
      </c>
      <c r="AR43" s="85" t="str">
        <f t="shared" si="68"/>
        <v/>
      </c>
      <c r="AS43" s="75"/>
    </row>
    <row r="44" spans="1:45">
      <c r="A44" s="5"/>
      <c r="B44" s="203"/>
      <c r="C44" s="8" t="str">
        <f>'Budget (CLSP + Projects)'!C46</f>
        <v>Assets (Minor Equipment)</v>
      </c>
      <c r="D44" s="8"/>
      <c r="E44" s="25"/>
      <c r="F44" s="83">
        <f>'Budget (CLSP + Projects)'!E46</f>
        <v>0</v>
      </c>
      <c r="G44" s="84">
        <f t="shared" si="69"/>
        <v>0</v>
      </c>
      <c r="H44" s="85" t="str">
        <f t="shared" si="56"/>
        <v/>
      </c>
      <c r="I44" s="72"/>
      <c r="J44" s="67"/>
      <c r="K44" s="75"/>
      <c r="L44" s="25"/>
      <c r="M44" s="83">
        <f>'Budget (CLSP + Projects)'!G46</f>
        <v>0</v>
      </c>
      <c r="N44" s="84">
        <f t="shared" si="57"/>
        <v>0</v>
      </c>
      <c r="O44" s="85" t="str">
        <f t="shared" si="58"/>
        <v/>
      </c>
      <c r="P44" s="75"/>
      <c r="Q44" s="67"/>
      <c r="R44" s="75"/>
      <c r="S44" s="25"/>
      <c r="T44" s="83">
        <f>'Budget (CLSP + Projects)'!I46</f>
        <v>0</v>
      </c>
      <c r="U44" s="84">
        <f t="shared" si="59"/>
        <v>0</v>
      </c>
      <c r="V44" s="85" t="str">
        <f t="shared" si="60"/>
        <v/>
      </c>
      <c r="W44" s="75"/>
      <c r="X44" s="67"/>
      <c r="Y44" s="75"/>
      <c r="Z44" s="25"/>
      <c r="AA44" s="162">
        <f>'Budget (CLSP + Projects)'!K46</f>
        <v>0</v>
      </c>
      <c r="AB44" s="84">
        <f t="shared" si="61"/>
        <v>0</v>
      </c>
      <c r="AC44" s="85" t="str">
        <f t="shared" si="62"/>
        <v/>
      </c>
      <c r="AD44" s="75"/>
      <c r="AE44" s="67"/>
      <c r="AF44" s="75"/>
      <c r="AG44" s="25"/>
      <c r="AH44" s="83">
        <f>'Budget (CLSP + Projects)'!M46</f>
        <v>0</v>
      </c>
      <c r="AI44" s="84">
        <f t="shared" si="63"/>
        <v>0</v>
      </c>
      <c r="AJ44" s="85" t="str">
        <f t="shared" si="64"/>
        <v/>
      </c>
      <c r="AK44" s="75"/>
      <c r="AL44" s="67"/>
      <c r="AM44" s="8" t="s">
        <v>90</v>
      </c>
      <c r="AN44" s="75"/>
      <c r="AO44" s="28">
        <f t="shared" si="65"/>
        <v>0</v>
      </c>
      <c r="AP44" s="84">
        <f t="shared" si="66"/>
        <v>0</v>
      </c>
      <c r="AQ44" s="84">
        <f t="shared" si="67"/>
        <v>0</v>
      </c>
      <c r="AR44" s="85" t="str">
        <f t="shared" si="68"/>
        <v/>
      </c>
      <c r="AS44" s="75"/>
    </row>
    <row r="45" spans="1:45">
      <c r="A45" s="5"/>
      <c r="B45" s="203"/>
      <c r="C45" s="8" t="str">
        <f>'Budget (CLSP + Projects)'!C47</f>
        <v>Depreciation on Capex</v>
      </c>
      <c r="D45" s="8"/>
      <c r="E45" s="25"/>
      <c r="F45" s="83">
        <f>'Budget (CLSP + Projects)'!E47</f>
        <v>0</v>
      </c>
      <c r="G45" s="84">
        <f t="shared" si="69"/>
        <v>0</v>
      </c>
      <c r="H45" s="85" t="str">
        <f t="shared" si="56"/>
        <v/>
      </c>
      <c r="I45" s="72"/>
      <c r="J45" s="67"/>
      <c r="K45" s="75"/>
      <c r="L45" s="25"/>
      <c r="M45" s="83">
        <f>'Budget (CLSP + Projects)'!G47</f>
        <v>0</v>
      </c>
      <c r="N45" s="84">
        <f t="shared" si="57"/>
        <v>0</v>
      </c>
      <c r="O45" s="85" t="str">
        <f t="shared" si="58"/>
        <v/>
      </c>
      <c r="P45" s="75"/>
      <c r="Q45" s="67"/>
      <c r="R45" s="75"/>
      <c r="S45" s="25"/>
      <c r="T45" s="83">
        <f>'Budget (CLSP + Projects)'!I47</f>
        <v>0</v>
      </c>
      <c r="U45" s="84">
        <f t="shared" si="59"/>
        <v>0</v>
      </c>
      <c r="V45" s="85" t="str">
        <f t="shared" si="60"/>
        <v/>
      </c>
      <c r="W45" s="75"/>
      <c r="X45" s="67"/>
      <c r="Y45" s="75"/>
      <c r="Z45" s="25"/>
      <c r="AA45" s="162">
        <f>'Budget (CLSP + Projects)'!K47</f>
        <v>0</v>
      </c>
      <c r="AB45" s="84">
        <f t="shared" si="61"/>
        <v>0</v>
      </c>
      <c r="AC45" s="85" t="str">
        <f t="shared" si="62"/>
        <v/>
      </c>
      <c r="AD45" s="75"/>
      <c r="AE45" s="67"/>
      <c r="AF45" s="75"/>
      <c r="AG45" s="25"/>
      <c r="AH45" s="83">
        <f>'Budget (CLSP + Projects)'!M47</f>
        <v>0</v>
      </c>
      <c r="AI45" s="84">
        <f t="shared" si="63"/>
        <v>0</v>
      </c>
      <c r="AJ45" s="85" t="str">
        <f t="shared" si="64"/>
        <v/>
      </c>
      <c r="AK45" s="75"/>
      <c r="AL45" s="67"/>
      <c r="AM45" s="8" t="s">
        <v>91</v>
      </c>
      <c r="AN45" s="75"/>
      <c r="AO45" s="28">
        <f t="shared" si="65"/>
        <v>0</v>
      </c>
      <c r="AP45" s="84">
        <f t="shared" si="66"/>
        <v>0</v>
      </c>
      <c r="AQ45" s="84">
        <f t="shared" si="67"/>
        <v>0</v>
      </c>
      <c r="AR45" s="85" t="str">
        <f t="shared" si="68"/>
        <v/>
      </c>
      <c r="AS45" s="75"/>
    </row>
    <row r="46" spans="1:45">
      <c r="A46" s="5"/>
      <c r="B46" s="203"/>
      <c r="C46" s="8" t="str">
        <f>'Budget (CLSP + Projects)'!C48</f>
        <v>Auspicing or Management Fee</v>
      </c>
      <c r="D46" s="8"/>
      <c r="E46" s="25"/>
      <c r="F46" s="83">
        <f>'Budget (CLSP + Projects)'!E48</f>
        <v>0</v>
      </c>
      <c r="G46" s="84">
        <f t="shared" si="69"/>
        <v>0</v>
      </c>
      <c r="H46" s="85" t="str">
        <f t="shared" si="56"/>
        <v/>
      </c>
      <c r="I46" s="72"/>
      <c r="J46" s="67"/>
      <c r="K46" s="75"/>
      <c r="L46" s="25"/>
      <c r="M46" s="83">
        <f>'Budget (CLSP + Projects)'!G48</f>
        <v>0</v>
      </c>
      <c r="N46" s="84">
        <f t="shared" si="57"/>
        <v>0</v>
      </c>
      <c r="O46" s="85" t="str">
        <f t="shared" si="58"/>
        <v/>
      </c>
      <c r="P46" s="75"/>
      <c r="Q46" s="67"/>
      <c r="R46" s="75"/>
      <c r="S46" s="25"/>
      <c r="T46" s="83">
        <f>'Budget (CLSP + Projects)'!I48</f>
        <v>0</v>
      </c>
      <c r="U46" s="84">
        <f t="shared" si="59"/>
        <v>0</v>
      </c>
      <c r="V46" s="85" t="str">
        <f t="shared" si="60"/>
        <v/>
      </c>
      <c r="W46" s="75"/>
      <c r="X46" s="67"/>
      <c r="Y46" s="75"/>
      <c r="Z46" s="25"/>
      <c r="AA46" s="162">
        <f>'Budget (CLSP + Projects)'!K48</f>
        <v>0</v>
      </c>
      <c r="AB46" s="84">
        <f t="shared" si="61"/>
        <v>0</v>
      </c>
      <c r="AC46" s="85" t="str">
        <f t="shared" si="62"/>
        <v/>
      </c>
      <c r="AD46" s="75"/>
      <c r="AE46" s="67"/>
      <c r="AF46" s="75"/>
      <c r="AG46" s="25"/>
      <c r="AH46" s="83">
        <f>'Budget (CLSP + Projects)'!M48</f>
        <v>0</v>
      </c>
      <c r="AI46" s="84">
        <f t="shared" si="63"/>
        <v>0</v>
      </c>
      <c r="AJ46" s="85" t="str">
        <f t="shared" si="64"/>
        <v/>
      </c>
      <c r="AK46" s="75"/>
      <c r="AL46" s="67"/>
      <c r="AM46" s="8" t="s">
        <v>67</v>
      </c>
      <c r="AN46" s="75"/>
      <c r="AO46" s="28">
        <f t="shared" si="65"/>
        <v>0</v>
      </c>
      <c r="AP46" s="84">
        <f t="shared" si="66"/>
        <v>0</v>
      </c>
      <c r="AQ46" s="84">
        <f t="shared" si="67"/>
        <v>0</v>
      </c>
      <c r="AR46" s="85"/>
      <c r="AS46" s="75"/>
    </row>
    <row r="47" spans="1:45">
      <c r="A47" s="5"/>
      <c r="B47" s="203"/>
      <c r="C47" s="8" t="str">
        <f>'Budget (CLSP + Projects)'!C49</f>
        <v>Other</v>
      </c>
      <c r="D47" s="8"/>
      <c r="E47" s="25"/>
      <c r="F47" s="83">
        <f>'Budget (CLSP + Projects)'!E49</f>
        <v>0</v>
      </c>
      <c r="G47" s="84">
        <f t="shared" si="69"/>
        <v>0</v>
      </c>
      <c r="H47" s="85" t="str">
        <f t="shared" si="56"/>
        <v/>
      </c>
      <c r="I47" s="72"/>
      <c r="J47" s="67"/>
      <c r="K47" s="75"/>
      <c r="L47" s="25"/>
      <c r="M47" s="83">
        <f>'Budget (CLSP + Projects)'!G49</f>
        <v>0</v>
      </c>
      <c r="N47" s="84">
        <f t="shared" si="57"/>
        <v>0</v>
      </c>
      <c r="O47" s="85" t="str">
        <f t="shared" si="58"/>
        <v/>
      </c>
      <c r="P47" s="75"/>
      <c r="Q47" s="67"/>
      <c r="R47" s="75"/>
      <c r="S47" s="25"/>
      <c r="T47" s="83">
        <f>'Budget (CLSP + Projects)'!I49</f>
        <v>0</v>
      </c>
      <c r="U47" s="84">
        <f t="shared" si="59"/>
        <v>0</v>
      </c>
      <c r="V47" s="85" t="str">
        <f t="shared" si="60"/>
        <v/>
      </c>
      <c r="W47" s="75"/>
      <c r="X47" s="67"/>
      <c r="Y47" s="75"/>
      <c r="Z47" s="25"/>
      <c r="AA47" s="162">
        <f>'Budget (CLSP + Projects)'!K49</f>
        <v>0</v>
      </c>
      <c r="AB47" s="84">
        <f t="shared" si="61"/>
        <v>0</v>
      </c>
      <c r="AC47" s="85" t="str">
        <f t="shared" si="62"/>
        <v/>
      </c>
      <c r="AD47" s="75"/>
      <c r="AE47" s="67"/>
      <c r="AF47" s="75"/>
      <c r="AG47" s="25"/>
      <c r="AH47" s="83">
        <f>'Budget (CLSP + Projects)'!M49</f>
        <v>0</v>
      </c>
      <c r="AI47" s="84">
        <f t="shared" si="63"/>
        <v>0</v>
      </c>
      <c r="AJ47" s="85" t="str">
        <f t="shared" si="64"/>
        <v/>
      </c>
      <c r="AK47" s="75"/>
      <c r="AL47" s="67"/>
      <c r="AM47" s="8" t="s">
        <v>23</v>
      </c>
      <c r="AN47" s="75"/>
      <c r="AO47" s="28">
        <f t="shared" si="65"/>
        <v>0</v>
      </c>
      <c r="AP47" s="84">
        <f t="shared" si="66"/>
        <v>0</v>
      </c>
      <c r="AQ47" s="84">
        <f t="shared" si="67"/>
        <v>0</v>
      </c>
      <c r="AR47" s="85" t="str">
        <f t="shared" si="68"/>
        <v/>
      </c>
      <c r="AS47" s="75"/>
    </row>
    <row r="48" spans="1:45" ht="13.15">
      <c r="A48" s="5"/>
      <c r="B48" s="203"/>
      <c r="C48" s="100" t="str">
        <f>'Budget (CLSP + Projects)'!C50</f>
        <v>E. Total Operating Expenses</v>
      </c>
      <c r="D48" s="37"/>
      <c r="E48" s="30">
        <f>SUM(E30:E47)</f>
        <v>0</v>
      </c>
      <c r="F48" s="30">
        <f>SUM(F30:F47)</f>
        <v>0</v>
      </c>
      <c r="G48" s="84">
        <f t="shared" si="69"/>
        <v>0</v>
      </c>
      <c r="H48" s="85" t="str">
        <f t="shared" si="56"/>
        <v/>
      </c>
      <c r="I48" s="72"/>
      <c r="J48" s="67"/>
      <c r="K48" s="75"/>
      <c r="L48" s="30">
        <f>SUM(L30:L47)</f>
        <v>0</v>
      </c>
      <c r="M48" s="107">
        <f>'Budget (CLSP + Projects)'!G50</f>
        <v>0</v>
      </c>
      <c r="N48" s="84">
        <f t="shared" si="57"/>
        <v>0</v>
      </c>
      <c r="O48" s="85" t="str">
        <f t="shared" si="58"/>
        <v/>
      </c>
      <c r="P48" s="75"/>
      <c r="Q48" s="67"/>
      <c r="R48" s="75"/>
      <c r="S48" s="30">
        <f>SUM(S30:S47)</f>
        <v>0</v>
      </c>
      <c r="T48" s="124">
        <f>IF('Budget (CLSP + Projects)'!$I$4&lt;6,'Budget (CLSP + Projects)'!I48,'Budget (CLSP + Projects)'!I48/(6/'Budget (CLSP + Projects)'!$I$4))</f>
        <v>0</v>
      </c>
      <c r="U48" s="84">
        <f t="shared" si="59"/>
        <v>0</v>
      </c>
      <c r="V48" s="85" t="str">
        <f t="shared" si="60"/>
        <v/>
      </c>
      <c r="W48" s="75"/>
      <c r="X48" s="67"/>
      <c r="Y48" s="75"/>
      <c r="Z48" s="30">
        <f>SUM(Z30:Z47)</f>
        <v>0</v>
      </c>
      <c r="AA48" s="164">
        <f>'Budget (CLSP + Projects)'!K50</f>
        <v>0</v>
      </c>
      <c r="AB48" s="84">
        <f t="shared" si="61"/>
        <v>0</v>
      </c>
      <c r="AC48" s="85" t="str">
        <f t="shared" si="62"/>
        <v/>
      </c>
      <c r="AD48" s="75"/>
      <c r="AE48" s="67"/>
      <c r="AF48" s="75"/>
      <c r="AG48" s="30">
        <f>SUM(AG30:AG47)</f>
        <v>0</v>
      </c>
      <c r="AH48" s="107">
        <f>'Budget (CLSP + Projects)'!M50</f>
        <v>0</v>
      </c>
      <c r="AI48" s="84">
        <f t="shared" si="63"/>
        <v>0</v>
      </c>
      <c r="AJ48" s="85" t="str">
        <f t="shared" si="64"/>
        <v/>
      </c>
      <c r="AK48" s="75"/>
      <c r="AL48" s="67"/>
      <c r="AM48" s="40" t="s">
        <v>92</v>
      </c>
      <c r="AN48" s="75"/>
      <c r="AO48" s="28">
        <f t="shared" si="65"/>
        <v>0</v>
      </c>
      <c r="AP48" s="84">
        <f t="shared" si="66"/>
        <v>0</v>
      </c>
      <c r="AQ48" s="84">
        <f t="shared" si="67"/>
        <v>0</v>
      </c>
      <c r="AR48" s="85" t="str">
        <f t="shared" si="68"/>
        <v/>
      </c>
      <c r="AS48" s="75"/>
    </row>
    <row r="49" spans="1:45" ht="13.15">
      <c r="A49" s="5"/>
      <c r="B49" s="203"/>
      <c r="C49" s="8"/>
      <c r="D49" s="37"/>
      <c r="E49" s="5"/>
      <c r="F49" s="5"/>
      <c r="G49" s="5"/>
      <c r="H49" s="5"/>
      <c r="I49" s="72"/>
      <c r="J49" s="67"/>
      <c r="K49" s="75"/>
      <c r="L49" s="5"/>
      <c r="M49" s="5"/>
      <c r="N49" s="5"/>
      <c r="O49" s="5"/>
      <c r="P49" s="75"/>
      <c r="Q49" s="67"/>
      <c r="R49" s="75"/>
      <c r="S49" s="5"/>
      <c r="T49" s="6"/>
      <c r="U49" s="5"/>
      <c r="V49" s="5"/>
      <c r="W49" s="75"/>
      <c r="X49" s="67"/>
      <c r="Y49" s="75"/>
      <c r="Z49" s="5"/>
      <c r="AA49" s="6"/>
      <c r="AB49" s="10"/>
      <c r="AC49" s="10"/>
      <c r="AD49" s="75"/>
      <c r="AE49" s="67"/>
      <c r="AF49" s="75"/>
      <c r="AG49" s="5"/>
      <c r="AH49" s="6"/>
      <c r="AI49" s="10"/>
      <c r="AJ49" s="10"/>
      <c r="AK49" s="75"/>
      <c r="AL49" s="67"/>
      <c r="AM49" s="40"/>
      <c r="AN49" s="75"/>
      <c r="AO49" s="5"/>
      <c r="AP49" s="5"/>
      <c r="AQ49" s="5"/>
      <c r="AR49" s="5"/>
      <c r="AS49" s="75"/>
    </row>
    <row r="50" spans="1:45" ht="13.15">
      <c r="A50" s="5"/>
      <c r="B50" s="203"/>
      <c r="C50" s="26" t="str">
        <f>'Budget (CLSP + Projects)'!C52</f>
        <v>F. Total CLSP Expenses (Salaries + Operating)</v>
      </c>
      <c r="D50" s="38"/>
      <c r="E50" s="30">
        <f>E28+E48</f>
        <v>0</v>
      </c>
      <c r="F50" s="30">
        <f>F28+F48</f>
        <v>0</v>
      </c>
      <c r="G50" s="84">
        <f t="shared" si="69"/>
        <v>0</v>
      </c>
      <c r="H50" s="85" t="str">
        <f t="shared" si="56"/>
        <v/>
      </c>
      <c r="I50" s="72"/>
      <c r="J50" s="67"/>
      <c r="K50" s="75"/>
      <c r="L50" s="30">
        <f>L28+L48</f>
        <v>0</v>
      </c>
      <c r="M50" s="107">
        <f>'Budget (CLSP + Projects)'!G52</f>
        <v>0</v>
      </c>
      <c r="N50" s="84">
        <f t="shared" si="57"/>
        <v>0</v>
      </c>
      <c r="O50" s="85" t="str">
        <f t="shared" si="58"/>
        <v/>
      </c>
      <c r="P50" s="75"/>
      <c r="Q50" s="67"/>
      <c r="R50" s="75"/>
      <c r="S50" s="30">
        <f>S28+S48</f>
        <v>0</v>
      </c>
      <c r="T50" s="124">
        <f>IF('Budget (CLSP + Projects)'!$I$4&lt;6,'Budget (CLSP + Projects)'!I50,'Budget (CLSP + Projects)'!I50/(6/'Budget (CLSP + Projects)'!$I$4))</f>
        <v>0</v>
      </c>
      <c r="U50" s="84">
        <f t="shared" si="59"/>
        <v>0</v>
      </c>
      <c r="V50" s="85" t="str">
        <f t="shared" si="60"/>
        <v/>
      </c>
      <c r="W50" s="75"/>
      <c r="X50" s="67"/>
      <c r="Y50" s="75"/>
      <c r="Z50" s="30">
        <f>Z28+Z48</f>
        <v>0</v>
      </c>
      <c r="AA50" s="164">
        <f>'Budget (CLSP + Projects)'!K52</f>
        <v>0</v>
      </c>
      <c r="AB50" s="84">
        <f t="shared" si="61"/>
        <v>0</v>
      </c>
      <c r="AC50" s="85" t="str">
        <f t="shared" si="62"/>
        <v/>
      </c>
      <c r="AD50" s="75"/>
      <c r="AE50" s="67"/>
      <c r="AF50" s="75"/>
      <c r="AG50" s="30">
        <f>AG28+AG48</f>
        <v>0</v>
      </c>
      <c r="AH50" s="107">
        <f>'Budget (CLSP + Projects)'!M52</f>
        <v>0</v>
      </c>
      <c r="AI50" s="84">
        <f t="shared" ref="AI50" si="70">AH50-AG50</f>
        <v>0</v>
      </c>
      <c r="AJ50" s="85" t="str">
        <f t="shared" ref="AJ50" si="71">IF(AG50="","",IFERROR(ABS(AI50/AH50),""))</f>
        <v/>
      </c>
      <c r="AK50" s="75"/>
      <c r="AL50" s="67"/>
      <c r="AM50" s="39" t="s">
        <v>93</v>
      </c>
      <c r="AN50" s="75"/>
      <c r="AO50" s="28">
        <f t="shared" si="65"/>
        <v>0</v>
      </c>
      <c r="AP50" s="28">
        <f>AH50+AA50+T50+M50+F50</f>
        <v>0</v>
      </c>
      <c r="AQ50" s="84">
        <f t="shared" si="67"/>
        <v>0</v>
      </c>
      <c r="AR50" s="85" t="str">
        <f t="shared" si="68"/>
        <v/>
      </c>
      <c r="AS50" s="75"/>
    </row>
    <row r="51" spans="1:45" ht="13.15">
      <c r="A51" s="5"/>
      <c r="B51" s="203"/>
      <c r="C51" s="8"/>
      <c r="D51" s="38"/>
      <c r="E51" s="5"/>
      <c r="F51" s="5"/>
      <c r="G51" s="5"/>
      <c r="H51" s="5"/>
      <c r="I51" s="72"/>
      <c r="J51" s="67"/>
      <c r="K51" s="75"/>
      <c r="L51" s="5"/>
      <c r="M51" s="5"/>
      <c r="N51" s="5"/>
      <c r="O51" s="5"/>
      <c r="P51" s="75"/>
      <c r="Q51" s="67"/>
      <c r="R51" s="75"/>
      <c r="S51" s="5"/>
      <c r="T51" s="6"/>
      <c r="U51" s="5"/>
      <c r="V51" s="61"/>
      <c r="W51" s="75"/>
      <c r="X51" s="67"/>
      <c r="Y51" s="75"/>
      <c r="Z51" s="5"/>
      <c r="AA51" s="6"/>
      <c r="AB51" s="5"/>
      <c r="AC51" s="61"/>
      <c r="AD51" s="75"/>
      <c r="AE51" s="67"/>
      <c r="AF51" s="75"/>
      <c r="AG51" s="5"/>
      <c r="AH51" s="6"/>
      <c r="AI51" s="5"/>
      <c r="AJ51" s="61"/>
      <c r="AK51" s="75"/>
      <c r="AL51" s="67"/>
      <c r="AM51" s="39"/>
      <c r="AN51" s="75"/>
      <c r="AO51" s="5"/>
      <c r="AP51" s="5"/>
      <c r="AQ51" s="5"/>
      <c r="AR51" s="61"/>
      <c r="AS51" s="75"/>
    </row>
    <row r="52" spans="1:45" ht="13.15">
      <c r="A52" s="5"/>
      <c r="B52" s="203"/>
      <c r="C52" s="26" t="str">
        <f>'Budget (CLSP + Projects)'!C54</f>
        <v>G. Total adjusted Income - Total CLSP Expenses</v>
      </c>
      <c r="D52" s="38"/>
      <c r="E52" s="30">
        <f>E21-E50</f>
        <v>0</v>
      </c>
      <c r="F52" s="30">
        <f>F21-F50</f>
        <v>0</v>
      </c>
      <c r="G52" s="84">
        <f t="shared" si="69"/>
        <v>0</v>
      </c>
      <c r="H52" s="85" t="str">
        <f t="shared" si="56"/>
        <v/>
      </c>
      <c r="I52" s="72"/>
      <c r="J52" s="67"/>
      <c r="K52" s="75"/>
      <c r="L52" s="30">
        <f>L21-L50</f>
        <v>0</v>
      </c>
      <c r="M52" s="107">
        <f>'Budget (CLSP + Projects)'!G54</f>
        <v>0</v>
      </c>
      <c r="N52" s="84">
        <f t="shared" ref="N52" si="72">M52-L52</f>
        <v>0</v>
      </c>
      <c r="O52" s="85" t="str">
        <f t="shared" ref="O52" si="73">IF(L52="","",IFERROR(ABS(N52/M52),""))</f>
        <v/>
      </c>
      <c r="P52" s="75"/>
      <c r="Q52" s="67"/>
      <c r="R52" s="75"/>
      <c r="S52" s="30">
        <f>S21-S50</f>
        <v>0</v>
      </c>
      <c r="T52" s="124">
        <f>IF('Budget (CLSP + Projects)'!$I$4&lt;6,'Budget (CLSP + Projects)'!I52,'Budget (CLSP + Projects)'!I52/(6/'Budget (CLSP + Projects)'!$I$4))</f>
        <v>0</v>
      </c>
      <c r="U52" s="84">
        <f t="shared" ref="U52" si="74">T52-S52</f>
        <v>0</v>
      </c>
      <c r="V52" s="85" t="str">
        <f t="shared" ref="V52" si="75">IF(S52="","",IFERROR(ABS(U52/T52),""))</f>
        <v/>
      </c>
      <c r="W52" s="75"/>
      <c r="X52" s="67"/>
      <c r="Y52" s="75"/>
      <c r="Z52" s="30">
        <f>Z21-Z50</f>
        <v>0</v>
      </c>
      <c r="AA52" s="164">
        <f>'Budget (CLSP + Projects)'!K54</f>
        <v>0</v>
      </c>
      <c r="AB52" s="84">
        <f t="shared" ref="AB52" si="76">AA52-Z52</f>
        <v>0</v>
      </c>
      <c r="AC52" s="85" t="str">
        <f t="shared" ref="AC52" si="77">IF(Z52="","",IFERROR(ABS(AB52/AA52),""))</f>
        <v/>
      </c>
      <c r="AD52" s="75"/>
      <c r="AE52" s="67"/>
      <c r="AF52" s="75"/>
      <c r="AG52" s="30">
        <f>AG21-AG50</f>
        <v>0</v>
      </c>
      <c r="AH52" s="107">
        <f>'Budget (CLSP + Projects)'!M54</f>
        <v>0</v>
      </c>
      <c r="AI52" s="84">
        <f t="shared" ref="AI52" si="78">AH52-AG52</f>
        <v>0</v>
      </c>
      <c r="AJ52" s="85" t="str">
        <f t="shared" ref="AJ52" si="79">IF(AG52="","",IFERROR(ABS(AI52/AH52),""))</f>
        <v/>
      </c>
      <c r="AK52" s="75"/>
      <c r="AL52" s="67"/>
      <c r="AM52" s="11" t="s">
        <v>94</v>
      </c>
      <c r="AN52" s="75"/>
      <c r="AO52" s="28">
        <f t="shared" si="65"/>
        <v>0</v>
      </c>
      <c r="AP52" s="28">
        <f t="shared" ref="AP52" si="80">AH52+AA52+T52+M52+F52</f>
        <v>0</v>
      </c>
      <c r="AQ52" s="84">
        <f t="shared" ref="AQ52" si="81">AP52-AO52</f>
        <v>0</v>
      </c>
      <c r="AR52" s="85" t="str">
        <f t="shared" ref="AR52" si="82">IF(AO52="","",IFERROR(ABS(AQ52/AP52),""))</f>
        <v/>
      </c>
      <c r="AS52" s="75"/>
    </row>
    <row r="53" spans="1:45">
      <c r="A53" s="5"/>
      <c r="B53" s="203"/>
      <c r="C53" s="8"/>
      <c r="D53" s="5"/>
      <c r="E53" s="5"/>
      <c r="F53" s="10"/>
      <c r="G53" s="5"/>
      <c r="H53" s="61"/>
      <c r="I53" s="61"/>
      <c r="J53" s="71"/>
      <c r="K53" s="75"/>
      <c r="L53" s="5"/>
      <c r="M53" s="5"/>
      <c r="N53" s="5"/>
      <c r="O53" s="61"/>
      <c r="P53" s="75"/>
      <c r="Q53" s="71"/>
      <c r="R53" s="75"/>
      <c r="S53" s="5"/>
      <c r="T53" s="5"/>
      <c r="U53" s="5"/>
      <c r="V53" s="61"/>
      <c r="W53" s="75"/>
      <c r="X53" s="71"/>
      <c r="Y53" s="75"/>
      <c r="Z53" s="5"/>
      <c r="AA53" s="5"/>
      <c r="AB53" s="5"/>
      <c r="AC53" s="61"/>
      <c r="AD53" s="75"/>
      <c r="AE53" s="71"/>
      <c r="AF53" s="75"/>
      <c r="AG53" s="5"/>
      <c r="AH53" s="5"/>
      <c r="AI53" s="5"/>
      <c r="AJ53" s="61"/>
      <c r="AK53" s="75"/>
      <c r="AL53" s="71"/>
      <c r="AM53" s="5"/>
      <c r="AN53" s="75"/>
      <c r="AO53" s="5"/>
      <c r="AP53" s="5"/>
      <c r="AQ53" s="5"/>
      <c r="AR53" s="61"/>
      <c r="AS53" s="75"/>
    </row>
    <row r="54" spans="1:45">
      <c r="A54" s="5"/>
      <c r="B54" s="203"/>
      <c r="C54" s="8" t="str">
        <f>'Budget (CLSP + Projects)'!C56</f>
        <v xml:space="preserve"> I. Capital Expenditure (Capex)</v>
      </c>
      <c r="D54" s="8"/>
      <c r="E54" s="25"/>
      <c r="F54" s="83">
        <f>'Budget (CLSP + Projects)'!E56</f>
        <v>0</v>
      </c>
      <c r="G54" s="84">
        <f t="shared" ref="G54:G55" si="83">F54-E54</f>
        <v>0</v>
      </c>
      <c r="H54" s="85" t="str">
        <f t="shared" ref="H54:H55" si="84">IF(E54="","",IFERROR(ABS(G54/F54),""))</f>
        <v/>
      </c>
      <c r="I54" s="72"/>
      <c r="J54" s="67"/>
      <c r="K54" s="75"/>
      <c r="L54" s="25"/>
      <c r="M54" s="83">
        <f>'Budget (CLSP + Projects)'!G56</f>
        <v>0</v>
      </c>
      <c r="N54" s="84">
        <f t="shared" ref="N54:N55" si="85">M54-L54</f>
        <v>0</v>
      </c>
      <c r="O54" s="85" t="str">
        <f t="shared" ref="O54:O55" si="86">IF(L54="","",IFERROR(ABS(N54/M54),""))</f>
        <v/>
      </c>
      <c r="P54" s="75"/>
      <c r="Q54" s="67"/>
      <c r="R54" s="75"/>
      <c r="S54" s="25"/>
      <c r="T54" s="83">
        <f>'Budget (CLSP + Projects)'!I56</f>
        <v>0</v>
      </c>
      <c r="U54" s="84">
        <f t="shared" ref="U54:U55" si="87">T54-S54</f>
        <v>0</v>
      </c>
      <c r="V54" s="85" t="str">
        <f t="shared" ref="V54:V55" si="88">IF(S54="","",IFERROR(ABS(U54/T54),""))</f>
        <v/>
      </c>
      <c r="W54" s="75"/>
      <c r="X54" s="67"/>
      <c r="Y54" s="75"/>
      <c r="Z54" s="25"/>
      <c r="AA54" s="162">
        <f>'Budget (CLSP + Projects)'!K56</f>
        <v>0</v>
      </c>
      <c r="AB54" s="84">
        <f t="shared" ref="AB54:AB55" si="89">AA54-Z54</f>
        <v>0</v>
      </c>
      <c r="AC54" s="85" t="str">
        <f t="shared" ref="AC54:AC55" si="90">IF(Z54="","",IFERROR(ABS(AB54/AA54),""))</f>
        <v/>
      </c>
      <c r="AD54" s="75"/>
      <c r="AE54" s="67"/>
      <c r="AF54" s="75"/>
      <c r="AG54" s="25"/>
      <c r="AH54" s="83">
        <f>'Budget (CLSP + Projects)'!M56</f>
        <v>0</v>
      </c>
      <c r="AI54" s="84">
        <f t="shared" ref="AI54:AI55" si="91">AH54-AG54</f>
        <v>0</v>
      </c>
      <c r="AJ54" s="85" t="str">
        <f t="shared" ref="AJ54:AJ55" si="92">IF(AG54="","",IFERROR(ABS(AI54/AH54),""))</f>
        <v/>
      </c>
      <c r="AK54" s="75"/>
      <c r="AL54" s="67"/>
      <c r="AM54" s="8" t="s">
        <v>95</v>
      </c>
      <c r="AN54" s="75"/>
      <c r="AO54" s="28">
        <f t="shared" si="65"/>
        <v>0</v>
      </c>
      <c r="AP54" s="84">
        <f t="shared" si="65"/>
        <v>0</v>
      </c>
      <c r="AQ54" s="84">
        <f t="shared" ref="AQ54:AQ55" si="93">AP54-AO54</f>
        <v>0</v>
      </c>
      <c r="AR54" s="85" t="str">
        <f t="shared" ref="AR54:AR55" si="94">IF(AO54="","",IFERROR(ABS(AQ54/AP54),""))</f>
        <v/>
      </c>
      <c r="AS54" s="75"/>
    </row>
    <row r="55" spans="1:45">
      <c r="A55" s="5"/>
      <c r="B55" s="203"/>
      <c r="C55" s="8" t="str">
        <f>'Budget (CLSP + Projects)'!C57</f>
        <v>J.  Opening Accumulated Depreciation</v>
      </c>
      <c r="D55" s="8"/>
      <c r="E55" s="25"/>
      <c r="F55" s="83">
        <f>'Budget (CLSP + Projects)'!E57</f>
        <v>0</v>
      </c>
      <c r="G55" s="84">
        <f t="shared" si="83"/>
        <v>0</v>
      </c>
      <c r="H55" s="85" t="str">
        <f t="shared" si="84"/>
        <v/>
      </c>
      <c r="I55" s="72"/>
      <c r="J55" s="67"/>
      <c r="K55" s="75"/>
      <c r="L55" s="25"/>
      <c r="M55" s="83">
        <f>'Budget (CLSP + Projects)'!G57</f>
        <v>0</v>
      </c>
      <c r="N55" s="84">
        <f t="shared" si="85"/>
        <v>0</v>
      </c>
      <c r="O55" s="85" t="str">
        <f t="shared" si="86"/>
        <v/>
      </c>
      <c r="P55" s="75"/>
      <c r="Q55" s="67"/>
      <c r="R55" s="75"/>
      <c r="S55" s="25"/>
      <c r="T55" s="83">
        <f>'Budget (CLSP + Projects)'!I57</f>
        <v>0</v>
      </c>
      <c r="U55" s="84">
        <f t="shared" si="87"/>
        <v>0</v>
      </c>
      <c r="V55" s="85" t="str">
        <f t="shared" si="88"/>
        <v/>
      </c>
      <c r="W55" s="75"/>
      <c r="X55" s="67"/>
      <c r="Y55" s="75"/>
      <c r="Z55" s="25"/>
      <c r="AA55" s="162">
        <f>'Budget (CLSP + Projects)'!K57</f>
        <v>0</v>
      </c>
      <c r="AB55" s="84">
        <f t="shared" si="89"/>
        <v>0</v>
      </c>
      <c r="AC55" s="85" t="str">
        <f t="shared" si="90"/>
        <v/>
      </c>
      <c r="AD55" s="75"/>
      <c r="AE55" s="67"/>
      <c r="AF55" s="75"/>
      <c r="AG55" s="25"/>
      <c r="AH55" s="83">
        <f>'Budget (CLSP + Projects)'!M57</f>
        <v>0</v>
      </c>
      <c r="AI55" s="84">
        <f t="shared" si="91"/>
        <v>0</v>
      </c>
      <c r="AJ55" s="85" t="str">
        <f t="shared" si="92"/>
        <v/>
      </c>
      <c r="AK55" s="75"/>
      <c r="AL55" s="67"/>
      <c r="AM55" s="8" t="s">
        <v>96</v>
      </c>
      <c r="AN55" s="75"/>
      <c r="AO55" s="28">
        <f t="shared" si="65"/>
        <v>0</v>
      </c>
      <c r="AP55" s="84">
        <f t="shared" si="65"/>
        <v>0</v>
      </c>
      <c r="AQ55" s="84">
        <f t="shared" si="93"/>
        <v>0</v>
      </c>
      <c r="AR55" s="85" t="str">
        <f t="shared" si="94"/>
        <v/>
      </c>
      <c r="AS55" s="75"/>
    </row>
    <row r="56" spans="1:45" ht="13.15">
      <c r="B56" s="50"/>
      <c r="C56" s="45"/>
      <c r="D56" s="46"/>
      <c r="E56" s="47"/>
      <c r="F56" s="47"/>
      <c r="G56" s="47"/>
      <c r="H56" s="64"/>
      <c r="I56" s="64"/>
      <c r="J56" s="76"/>
      <c r="K56" s="77"/>
      <c r="L56" s="47"/>
      <c r="M56" s="47"/>
      <c r="N56" s="47"/>
      <c r="O56" s="64"/>
      <c r="P56" s="77"/>
      <c r="Q56" s="76"/>
      <c r="R56" s="77"/>
      <c r="S56" s="47"/>
      <c r="T56" s="47"/>
      <c r="U56" s="47"/>
      <c r="V56" s="64"/>
      <c r="W56" s="77"/>
      <c r="X56" s="76"/>
      <c r="Y56" s="77"/>
      <c r="Z56" s="47"/>
      <c r="AA56" s="47"/>
      <c r="AB56" s="47"/>
      <c r="AC56" s="64"/>
      <c r="AD56" s="77"/>
      <c r="AE56" s="76"/>
      <c r="AF56" s="77"/>
      <c r="AG56" s="47"/>
      <c r="AH56" s="47"/>
      <c r="AI56" s="47"/>
      <c r="AJ56" s="64"/>
      <c r="AK56" s="77"/>
      <c r="AL56" s="76"/>
      <c r="AM56" s="64"/>
      <c r="AN56" s="77"/>
      <c r="AO56" s="47"/>
      <c r="AP56" s="47"/>
      <c r="AQ56" s="47"/>
      <c r="AR56" s="64"/>
      <c r="AS56" s="77"/>
    </row>
    <row r="57" spans="1:45" ht="18.75" customHeight="1">
      <c r="A57" s="5"/>
      <c r="B57" s="42"/>
      <c r="C57" s="90"/>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row>
    <row r="58" spans="1:45" ht="13.15">
      <c r="A58" s="5"/>
      <c r="B58" s="203" t="s">
        <v>73</v>
      </c>
      <c r="C58" s="13" t="str">
        <f>'Budget (CLSP + Projects)'!C60</f>
        <v>H. Adjusted Surplus/Deficit for 2019-20</v>
      </c>
      <c r="D58" s="75"/>
      <c r="E58" s="108">
        <f>E19-E50-(E54-E55)</f>
        <v>0</v>
      </c>
      <c r="F58" s="176"/>
      <c r="G58" s="75"/>
      <c r="H58" s="75"/>
      <c r="I58" s="75"/>
      <c r="J58" s="75"/>
      <c r="K58" s="75"/>
      <c r="L58" s="108">
        <f>L19-L50-(L54-L55)</f>
        <v>0</v>
      </c>
      <c r="M58" s="176"/>
      <c r="N58" s="75"/>
      <c r="O58" s="75"/>
      <c r="P58" s="75"/>
      <c r="Q58" s="75"/>
      <c r="R58" s="75"/>
      <c r="S58" s="108">
        <f>S19-S50-(S54-S55)</f>
        <v>0</v>
      </c>
      <c r="T58" s="176"/>
      <c r="U58" s="75"/>
      <c r="V58" s="75"/>
      <c r="W58" s="75"/>
      <c r="X58" s="75"/>
      <c r="Y58" s="75"/>
      <c r="Z58" s="108">
        <f>Z19-Z50-(Z54-Z55)</f>
        <v>0</v>
      </c>
      <c r="AA58" s="176"/>
      <c r="AB58" s="75"/>
      <c r="AC58" s="75"/>
      <c r="AD58" s="75"/>
      <c r="AE58" s="75"/>
      <c r="AF58" s="75"/>
      <c r="AG58" s="108">
        <f>AG19-AG50-(AG54-AG55)</f>
        <v>0</v>
      </c>
      <c r="AH58" s="176"/>
      <c r="AI58" s="75"/>
      <c r="AJ58" s="75"/>
      <c r="AK58" s="75"/>
      <c r="AL58" s="75"/>
      <c r="AM58" s="13" t="s">
        <v>104</v>
      </c>
      <c r="AN58" s="75"/>
      <c r="AO58" s="28">
        <f t="shared" ref="AO58" si="95">AG58+Z58+S58+L58+E58</f>
        <v>0</v>
      </c>
      <c r="AP58" s="176"/>
      <c r="AQ58" s="75"/>
      <c r="AR58" s="75"/>
      <c r="AS58" s="75"/>
    </row>
    <row r="59" spans="1:45" ht="13.15">
      <c r="A59" s="5"/>
      <c r="B59" s="203"/>
      <c r="C59" s="13" t="str">
        <f>'Budget (CLSP + Projects)'!C61</f>
        <v>K. Surplus/Deficit for Next Year</v>
      </c>
      <c r="D59" s="75"/>
      <c r="E59" s="108">
        <f>E58+E5</f>
        <v>0</v>
      </c>
      <c r="F59" s="176"/>
      <c r="G59" s="75"/>
      <c r="H59" s="75"/>
      <c r="I59" s="75"/>
      <c r="J59" s="75"/>
      <c r="K59" s="75"/>
      <c r="L59" s="185"/>
      <c r="M59" s="176"/>
      <c r="N59" s="75"/>
      <c r="O59" s="75"/>
      <c r="P59" s="75"/>
      <c r="Q59" s="75"/>
      <c r="R59" s="75"/>
      <c r="S59" s="185"/>
      <c r="T59" s="176"/>
      <c r="U59" s="75"/>
      <c r="V59" s="75"/>
      <c r="W59" s="75"/>
      <c r="X59" s="75"/>
      <c r="Y59" s="75"/>
      <c r="Z59" s="185"/>
      <c r="AA59" s="176"/>
      <c r="AB59" s="75"/>
      <c r="AC59" s="75"/>
      <c r="AD59" s="75"/>
      <c r="AE59" s="75"/>
      <c r="AF59" s="75"/>
      <c r="AG59" s="185"/>
      <c r="AH59" s="176"/>
      <c r="AI59" s="75"/>
      <c r="AJ59" s="75"/>
      <c r="AK59" s="75"/>
      <c r="AL59" s="75"/>
      <c r="AM59" s="13"/>
      <c r="AN59" s="75"/>
      <c r="AO59" s="186"/>
      <c r="AP59" s="176"/>
      <c r="AQ59" s="75"/>
      <c r="AR59" s="75"/>
      <c r="AS59" s="75"/>
    </row>
    <row r="60" spans="1:45" ht="13.15">
      <c r="A60" s="5"/>
      <c r="B60" s="203"/>
      <c r="C60" s="13" t="str">
        <f>'Consolidated Reports'!N61</f>
        <v>Max. Allowable Surplus</v>
      </c>
      <c r="D60" s="13"/>
      <c r="E60" s="183">
        <f>'Consolidated Reports'!P61</f>
        <v>0</v>
      </c>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row>
    <row r="61" spans="1:45" ht="13.15">
      <c r="A61" s="5"/>
      <c r="B61" s="203"/>
      <c r="C61" s="13" t="str">
        <f>'Consolidated Reports'!N62</f>
        <v xml:space="preserve"> Excess Surplus</v>
      </c>
      <c r="D61" s="13"/>
      <c r="E61" s="184">
        <f>'Consolidated Reports'!P62</f>
        <v>0</v>
      </c>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row>
    <row r="62" spans="1:45">
      <c r="A62" s="44"/>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row>
    <row r="64" spans="1:45" ht="13.15">
      <c r="C64" s="170" t="s">
        <v>99</v>
      </c>
      <c r="D64" s="150"/>
      <c r="E64" s="150"/>
      <c r="F64" s="150"/>
      <c r="G64" s="150"/>
      <c r="H64" s="150"/>
    </row>
    <row r="65" spans="3:8">
      <c r="C65" s="206"/>
      <c r="D65" s="150"/>
      <c r="E65" s="150"/>
      <c r="F65" s="150"/>
      <c r="G65" s="150"/>
      <c r="H65" s="150"/>
    </row>
    <row r="66" spans="3:8">
      <c r="C66" s="207"/>
      <c r="D66" s="150"/>
      <c r="E66" s="150"/>
      <c r="F66" s="150"/>
      <c r="G66" s="150"/>
      <c r="H66" s="150"/>
    </row>
    <row r="67" spans="3:8">
      <c r="C67" s="207"/>
      <c r="D67" s="150"/>
      <c r="E67" s="150"/>
      <c r="F67" s="150"/>
      <c r="G67" s="150"/>
      <c r="H67" s="150"/>
    </row>
    <row r="68" spans="3:8">
      <c r="C68" s="207"/>
      <c r="D68" s="150"/>
      <c r="E68" s="150"/>
      <c r="F68" s="150"/>
      <c r="G68" s="150"/>
      <c r="H68" s="150"/>
    </row>
    <row r="69" spans="3:8">
      <c r="C69" s="207"/>
      <c r="D69" s="150"/>
      <c r="E69" s="150"/>
      <c r="F69" s="150"/>
      <c r="G69" s="150"/>
      <c r="H69" s="150"/>
    </row>
    <row r="70" spans="3:8">
      <c r="C70" s="207"/>
      <c r="D70" s="150"/>
      <c r="E70" s="150"/>
      <c r="F70" s="150"/>
      <c r="G70" s="150"/>
      <c r="H70" s="150"/>
    </row>
    <row r="71" spans="3:8">
      <c r="C71" s="207"/>
      <c r="D71" s="150"/>
      <c r="E71" s="150"/>
      <c r="F71" s="150"/>
      <c r="G71" s="150"/>
      <c r="H71" s="150"/>
    </row>
    <row r="72" spans="3:8">
      <c r="C72" s="207"/>
      <c r="D72" s="150"/>
      <c r="E72" s="150"/>
      <c r="F72" s="150"/>
      <c r="G72" s="150"/>
      <c r="H72" s="150"/>
    </row>
    <row r="73" spans="3:8">
      <c r="C73" s="207"/>
      <c r="D73" s="150"/>
      <c r="E73" s="150"/>
      <c r="F73" s="150"/>
      <c r="G73" s="150"/>
      <c r="H73" s="150"/>
    </row>
    <row r="74" spans="3:8">
      <c r="C74" s="207"/>
      <c r="D74" s="150"/>
      <c r="E74" s="150"/>
      <c r="F74" s="150"/>
      <c r="G74" s="150"/>
      <c r="H74" s="150"/>
    </row>
    <row r="75" spans="3:8">
      <c r="C75" s="207"/>
    </row>
    <row r="76" spans="3:8">
      <c r="C76" s="207"/>
    </row>
    <row r="77" spans="3:8">
      <c r="C77" s="207"/>
    </row>
    <row r="78" spans="3:8">
      <c r="C78" s="207"/>
    </row>
    <row r="79" spans="3:8">
      <c r="C79" s="207"/>
    </row>
    <row r="80" spans="3:8">
      <c r="C80" s="207"/>
    </row>
    <row r="81" spans="3:3">
      <c r="C81" s="207"/>
    </row>
    <row r="82" spans="3:3">
      <c r="C82" s="207"/>
    </row>
    <row r="83" spans="3:3">
      <c r="C83" s="208"/>
    </row>
  </sheetData>
  <mergeCells count="16">
    <mergeCell ref="AO2:AR2"/>
    <mergeCell ref="E2:H2"/>
    <mergeCell ref="L2:O2"/>
    <mergeCell ref="S2:V2"/>
    <mergeCell ref="Z2:AC2"/>
    <mergeCell ref="AG2:AJ2"/>
    <mergeCell ref="O4:O6"/>
    <mergeCell ref="V4:V6"/>
    <mergeCell ref="AC4:AC6"/>
    <mergeCell ref="AJ4:AJ6"/>
    <mergeCell ref="AR4:AR6"/>
    <mergeCell ref="B5:B20"/>
    <mergeCell ref="B24:B55"/>
    <mergeCell ref="B58:B61"/>
    <mergeCell ref="C65:C83"/>
    <mergeCell ref="H4:H6"/>
  </mergeCells>
  <conditionalFormatting sqref="G12:G17">
    <cfRule type="iconSet" priority="87">
      <iconSet>
        <cfvo type="percent" val="0"/>
        <cfvo type="num" val="-1999"/>
        <cfvo type="num" val="-100"/>
      </iconSet>
    </cfRule>
  </conditionalFormatting>
  <conditionalFormatting sqref="G25:G28">
    <cfRule type="iconSet" priority="86">
      <iconSet>
        <cfvo type="percent" val="0"/>
        <cfvo type="num" val="-1999"/>
        <cfvo type="num" val="-100"/>
      </iconSet>
    </cfRule>
  </conditionalFormatting>
  <conditionalFormatting sqref="G30:G48 G50 G52">
    <cfRule type="iconSet" priority="85">
      <iconSet>
        <cfvo type="percent" val="0"/>
        <cfvo type="num" val="-1999"/>
        <cfvo type="num" val="-100"/>
      </iconSet>
    </cfRule>
  </conditionalFormatting>
  <conditionalFormatting sqref="AB30:AB45 AB47:AB48 AB50">
    <cfRule type="iconSet" priority="84">
      <iconSet>
        <cfvo type="percent" val="0"/>
        <cfvo type="num" val="-1999"/>
        <cfvo type="num" val="-100"/>
      </iconSet>
    </cfRule>
  </conditionalFormatting>
  <conditionalFormatting sqref="AB12:AB17">
    <cfRule type="iconSet" priority="83">
      <iconSet>
        <cfvo type="percent" val="0"/>
        <cfvo type="num" val="-1999"/>
        <cfvo type="num" val="-100"/>
      </iconSet>
    </cfRule>
  </conditionalFormatting>
  <conditionalFormatting sqref="AB25:AB28">
    <cfRule type="iconSet" priority="82">
      <iconSet>
        <cfvo type="percent" val="0"/>
        <cfvo type="num" val="-1999"/>
        <cfvo type="num" val="-100"/>
      </iconSet>
    </cfRule>
  </conditionalFormatting>
  <conditionalFormatting sqref="AQ12:AQ17">
    <cfRule type="iconSet" priority="81">
      <iconSet>
        <cfvo type="percent" val="0"/>
        <cfvo type="num" val="-1999"/>
        <cfvo type="num" val="-100"/>
      </iconSet>
    </cfRule>
  </conditionalFormatting>
  <conditionalFormatting sqref="AQ25:AQ28">
    <cfRule type="iconSet" priority="80">
      <iconSet>
        <cfvo type="percent" val="0"/>
        <cfvo type="num" val="-1999"/>
        <cfvo type="num" val="-100"/>
      </iconSet>
    </cfRule>
  </conditionalFormatting>
  <conditionalFormatting sqref="AQ31:AQ45 AQ50 AQ47:AQ48">
    <cfRule type="iconSet" priority="79">
      <iconSet>
        <cfvo type="percent" val="0"/>
        <cfvo type="num" val="-1999"/>
        <cfvo type="num" val="-100"/>
      </iconSet>
    </cfRule>
  </conditionalFormatting>
  <conditionalFormatting sqref="G54:G55">
    <cfRule type="iconSet" priority="89">
      <iconSet>
        <cfvo type="percent" val="0"/>
        <cfvo type="num" val="-1999"/>
        <cfvo type="num" val="-100"/>
      </iconSet>
    </cfRule>
  </conditionalFormatting>
  <conditionalFormatting sqref="AB54:AB55">
    <cfRule type="iconSet" priority="90">
      <iconSet>
        <cfvo type="percent" val="0"/>
        <cfvo type="num" val="-1999"/>
        <cfvo type="num" val="-100"/>
      </iconSet>
    </cfRule>
  </conditionalFormatting>
  <conditionalFormatting sqref="AQ54:AQ55">
    <cfRule type="iconSet" priority="91">
      <iconSet>
        <cfvo type="percent" val="0"/>
        <cfvo type="num" val="-1999"/>
        <cfvo type="num" val="-100"/>
      </iconSet>
    </cfRule>
  </conditionalFormatting>
  <conditionalFormatting sqref="N30:N45 N47:N48 N50">
    <cfRule type="iconSet" priority="77">
      <iconSet>
        <cfvo type="percent" val="0"/>
        <cfvo type="num" val="-1999"/>
        <cfvo type="num" val="-100"/>
      </iconSet>
    </cfRule>
  </conditionalFormatting>
  <conditionalFormatting sqref="N12:N17">
    <cfRule type="iconSet" priority="76">
      <iconSet>
        <cfvo type="percent" val="0"/>
        <cfvo type="num" val="-1999"/>
        <cfvo type="num" val="-100"/>
      </iconSet>
    </cfRule>
  </conditionalFormatting>
  <conditionalFormatting sqref="N25:N28">
    <cfRule type="iconSet" priority="75">
      <iconSet>
        <cfvo type="percent" val="0"/>
        <cfvo type="num" val="-1999"/>
        <cfvo type="num" val="-100"/>
      </iconSet>
    </cfRule>
  </conditionalFormatting>
  <conditionalFormatting sqref="N54:N55">
    <cfRule type="iconSet" priority="78">
      <iconSet>
        <cfvo type="percent" val="0"/>
        <cfvo type="num" val="-1999"/>
        <cfvo type="num" val="-100"/>
      </iconSet>
    </cfRule>
  </conditionalFormatting>
  <conditionalFormatting sqref="U30:U45 U47:U48 U50">
    <cfRule type="iconSet" priority="73">
      <iconSet>
        <cfvo type="percent" val="0"/>
        <cfvo type="num" val="-1999"/>
        <cfvo type="num" val="-100"/>
      </iconSet>
    </cfRule>
  </conditionalFormatting>
  <conditionalFormatting sqref="U12:U17">
    <cfRule type="iconSet" priority="72">
      <iconSet>
        <cfvo type="percent" val="0"/>
        <cfvo type="num" val="-1999"/>
        <cfvo type="num" val="-100"/>
      </iconSet>
    </cfRule>
  </conditionalFormatting>
  <conditionalFormatting sqref="U25:U28">
    <cfRule type="iconSet" priority="71">
      <iconSet>
        <cfvo type="percent" val="0"/>
        <cfvo type="num" val="-1999"/>
        <cfvo type="num" val="-100"/>
      </iconSet>
    </cfRule>
  </conditionalFormatting>
  <conditionalFormatting sqref="U54:U55">
    <cfRule type="iconSet" priority="74">
      <iconSet>
        <cfvo type="percent" val="0"/>
        <cfvo type="num" val="-1999"/>
        <cfvo type="num" val="-100"/>
      </iconSet>
    </cfRule>
  </conditionalFormatting>
  <conditionalFormatting sqref="N46">
    <cfRule type="iconSet" priority="51">
      <iconSet>
        <cfvo type="percent" val="0"/>
        <cfvo type="num" val="-1999"/>
        <cfvo type="num" val="-100"/>
      </iconSet>
    </cfRule>
  </conditionalFormatting>
  <conditionalFormatting sqref="U46">
    <cfRule type="iconSet" priority="49">
      <iconSet>
        <cfvo type="percent" val="0"/>
        <cfvo type="num" val="-1999"/>
        <cfvo type="num" val="-100"/>
      </iconSet>
    </cfRule>
  </conditionalFormatting>
  <conditionalFormatting sqref="AB46">
    <cfRule type="iconSet" priority="47">
      <iconSet>
        <cfvo type="percent" val="0"/>
        <cfvo type="num" val="-1999"/>
        <cfvo type="num" val="-100"/>
      </iconSet>
    </cfRule>
  </conditionalFormatting>
  <conditionalFormatting sqref="G19">
    <cfRule type="iconSet" priority="45">
      <iconSet>
        <cfvo type="percent" val="0"/>
        <cfvo type="num" val="-1999"/>
        <cfvo type="num" val="-100"/>
      </iconSet>
    </cfRule>
  </conditionalFormatting>
  <conditionalFormatting sqref="G21">
    <cfRule type="iconSet" priority="43">
      <iconSet>
        <cfvo type="percent" val="0"/>
        <cfvo type="num" val="-1999"/>
        <cfvo type="num" val="-100"/>
      </iconSet>
    </cfRule>
  </conditionalFormatting>
  <conditionalFormatting sqref="N19">
    <cfRule type="iconSet" priority="41">
      <iconSet>
        <cfvo type="percent" val="0"/>
        <cfvo type="num" val="-1999"/>
        <cfvo type="num" val="-100"/>
      </iconSet>
    </cfRule>
  </conditionalFormatting>
  <conditionalFormatting sqref="N21">
    <cfRule type="iconSet" priority="39">
      <iconSet>
        <cfvo type="percent" val="0"/>
        <cfvo type="num" val="-1999"/>
        <cfvo type="num" val="-100"/>
      </iconSet>
    </cfRule>
  </conditionalFormatting>
  <conditionalFormatting sqref="U19">
    <cfRule type="iconSet" priority="37">
      <iconSet>
        <cfvo type="percent" val="0"/>
        <cfvo type="num" val="-1999"/>
        <cfvo type="num" val="-100"/>
      </iconSet>
    </cfRule>
  </conditionalFormatting>
  <conditionalFormatting sqref="U21">
    <cfRule type="iconSet" priority="35">
      <iconSet>
        <cfvo type="percent" val="0"/>
        <cfvo type="num" val="-1999"/>
        <cfvo type="num" val="-100"/>
      </iconSet>
    </cfRule>
  </conditionalFormatting>
  <conditionalFormatting sqref="AB19">
    <cfRule type="iconSet" priority="33">
      <iconSet>
        <cfvo type="percent" val="0"/>
        <cfvo type="num" val="-1999"/>
        <cfvo type="num" val="-100"/>
      </iconSet>
    </cfRule>
  </conditionalFormatting>
  <conditionalFormatting sqref="AB21">
    <cfRule type="iconSet" priority="31">
      <iconSet>
        <cfvo type="percent" val="0"/>
        <cfvo type="num" val="-1999"/>
        <cfvo type="num" val="-100"/>
      </iconSet>
    </cfRule>
  </conditionalFormatting>
  <conditionalFormatting sqref="AQ19">
    <cfRule type="iconSet" priority="29">
      <iconSet>
        <cfvo type="percent" val="0"/>
        <cfvo type="num" val="-1999"/>
        <cfvo type="num" val="-100"/>
      </iconSet>
    </cfRule>
  </conditionalFormatting>
  <conditionalFormatting sqref="AQ21">
    <cfRule type="iconSet" priority="27">
      <iconSet>
        <cfvo type="percent" val="0"/>
        <cfvo type="num" val="-1999"/>
        <cfvo type="num" val="-100"/>
      </iconSet>
    </cfRule>
  </conditionalFormatting>
  <conditionalFormatting sqref="N52">
    <cfRule type="iconSet" priority="25">
      <iconSet>
        <cfvo type="percent" val="0"/>
        <cfvo type="num" val="-1999"/>
        <cfvo type="num" val="-100"/>
      </iconSet>
    </cfRule>
  </conditionalFormatting>
  <conditionalFormatting sqref="U52">
    <cfRule type="iconSet" priority="23">
      <iconSet>
        <cfvo type="percent" val="0"/>
        <cfvo type="num" val="-1999"/>
        <cfvo type="num" val="-100"/>
      </iconSet>
    </cfRule>
  </conditionalFormatting>
  <conditionalFormatting sqref="AB52">
    <cfRule type="iconSet" priority="21">
      <iconSet>
        <cfvo type="percent" val="0"/>
        <cfvo type="num" val="-1999"/>
        <cfvo type="num" val="-100"/>
      </iconSet>
    </cfRule>
  </conditionalFormatting>
  <conditionalFormatting sqref="AQ52">
    <cfRule type="iconSet" priority="19">
      <iconSet>
        <cfvo type="percent" val="0"/>
        <cfvo type="num" val="-1999"/>
        <cfvo type="num" val="-100"/>
      </iconSet>
    </cfRule>
  </conditionalFormatting>
  <conditionalFormatting sqref="AQ46">
    <cfRule type="iconSet" priority="17">
      <iconSet>
        <cfvo type="percent" val="0"/>
        <cfvo type="num" val="-1999"/>
        <cfvo type="num" val="-100"/>
      </iconSet>
    </cfRule>
  </conditionalFormatting>
  <conditionalFormatting sqref="AI30:AI45 AI47:AI48 AI50">
    <cfRule type="iconSet" priority="15">
      <iconSet>
        <cfvo type="percent" val="0"/>
        <cfvo type="num" val="-1999"/>
        <cfvo type="num" val="-100"/>
      </iconSet>
    </cfRule>
  </conditionalFormatting>
  <conditionalFormatting sqref="AI12:AI17">
    <cfRule type="iconSet" priority="14">
      <iconSet>
        <cfvo type="percent" val="0"/>
        <cfvo type="num" val="-1999"/>
        <cfvo type="num" val="-100"/>
      </iconSet>
    </cfRule>
  </conditionalFormatting>
  <conditionalFormatting sqref="AI25:AI28">
    <cfRule type="iconSet" priority="13">
      <iconSet>
        <cfvo type="percent" val="0"/>
        <cfvo type="num" val="-1999"/>
        <cfvo type="num" val="-100"/>
      </iconSet>
    </cfRule>
  </conditionalFormatting>
  <conditionalFormatting sqref="AI54:AI55">
    <cfRule type="iconSet" priority="16">
      <iconSet>
        <cfvo type="percent" val="0"/>
        <cfvo type="num" val="-1999"/>
        <cfvo type="num" val="-100"/>
      </iconSet>
    </cfRule>
  </conditionalFormatting>
  <conditionalFormatting sqref="AI46">
    <cfRule type="iconSet" priority="8">
      <iconSet>
        <cfvo type="percent" val="0"/>
        <cfvo type="num" val="-1999"/>
        <cfvo type="num" val="-100"/>
      </iconSet>
    </cfRule>
  </conditionalFormatting>
  <conditionalFormatting sqref="AI19">
    <cfRule type="iconSet" priority="6">
      <iconSet>
        <cfvo type="percent" val="0"/>
        <cfvo type="num" val="-1999"/>
        <cfvo type="num" val="-100"/>
      </iconSet>
    </cfRule>
  </conditionalFormatting>
  <conditionalFormatting sqref="AI21">
    <cfRule type="iconSet" priority="4">
      <iconSet>
        <cfvo type="percent" val="0"/>
        <cfvo type="num" val="-1999"/>
        <cfvo type="num" val="-100"/>
      </iconSet>
    </cfRule>
  </conditionalFormatting>
  <conditionalFormatting sqref="AI52">
    <cfRule type="iconSet" priority="2">
      <iconSet>
        <cfvo type="percent" val="0"/>
        <cfvo type="num" val="-1999"/>
        <cfvo type="num" val="-100"/>
      </iconSet>
    </cfRule>
  </conditionalFormatting>
  <printOptions horizontalCentered="1"/>
  <pageMargins left="0.74803149606299213" right="0.74803149606299213" top="0.98425196850393704" bottom="0.98425196850393704" header="0.51181102362204722" footer="0.51181102362204722"/>
  <pageSetup paperSize="9" scale="57"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iconSet" priority="88" id="{29B30748-C71A-4476-9683-A345F87047EA}">
            <x14:iconSet custom="1">
              <x14:cfvo type="percent">
                <xm:f>0</xm:f>
              </x14:cfvo>
              <x14:cfvo type="num">
                <xm:f>0.05</xm:f>
              </x14:cfvo>
              <x14:cfvo type="num">
                <xm:f>0.1</xm:f>
              </x14:cfvo>
              <x14:cfIcon iconSet="3TrafficLights1" iconId="2"/>
              <x14:cfIcon iconSet="3TrafficLights1" iconId="1"/>
              <x14:cfIcon iconSet="3TrafficLights1" iconId="0"/>
            </x14:iconSet>
          </x14:cfRule>
          <xm:sqref>H12:H17</xm:sqref>
        </x14:conditionalFormatting>
        <x14:conditionalFormatting xmlns:xm="http://schemas.microsoft.com/office/excel/2006/main">
          <x14:cfRule type="iconSet" priority="70" id="{E4AD051E-3F95-47D7-BD0F-AC3BA4E22FC5}">
            <x14:iconSet custom="1">
              <x14:cfvo type="percent">
                <xm:f>0</xm:f>
              </x14:cfvo>
              <x14:cfvo type="num">
                <xm:f>0.05</xm:f>
              </x14:cfvo>
              <x14:cfvo type="num">
                <xm:f>0.1</xm:f>
              </x14:cfvo>
              <x14:cfIcon iconSet="3TrafficLights1" iconId="2"/>
              <x14:cfIcon iconSet="3TrafficLights1" iconId="1"/>
              <x14:cfIcon iconSet="3TrafficLights1" iconId="0"/>
            </x14:iconSet>
          </x14:cfRule>
          <xm:sqref>H25:H28</xm:sqref>
        </x14:conditionalFormatting>
        <x14:conditionalFormatting xmlns:xm="http://schemas.microsoft.com/office/excel/2006/main">
          <x14:cfRule type="iconSet" priority="69" id="{BF6B39DE-F4F7-4A85-B6A6-822DB415950C}">
            <x14:iconSet custom="1">
              <x14:cfvo type="percent">
                <xm:f>0</xm:f>
              </x14:cfvo>
              <x14:cfvo type="num">
                <xm:f>0.05</xm:f>
              </x14:cfvo>
              <x14:cfvo type="num">
                <xm:f>0.1</xm:f>
              </x14:cfvo>
              <x14:cfIcon iconSet="3TrafficLights1" iconId="2"/>
              <x14:cfIcon iconSet="3TrafficLights1" iconId="1"/>
              <x14:cfIcon iconSet="3TrafficLights1" iconId="0"/>
            </x14:iconSet>
          </x14:cfRule>
          <xm:sqref>H30:H48 H50 H52</xm:sqref>
        </x14:conditionalFormatting>
        <x14:conditionalFormatting xmlns:xm="http://schemas.microsoft.com/office/excel/2006/main">
          <x14:cfRule type="iconSet" priority="68" id="{3AAC7341-F14E-488F-B24B-09C784610735}">
            <x14:iconSet custom="1">
              <x14:cfvo type="percent">
                <xm:f>0</xm:f>
              </x14:cfvo>
              <x14:cfvo type="num">
                <xm:f>0.05</xm:f>
              </x14:cfvo>
              <x14:cfvo type="num">
                <xm:f>0.1</xm:f>
              </x14:cfvo>
              <x14:cfIcon iconSet="3TrafficLights1" iconId="2"/>
              <x14:cfIcon iconSet="3TrafficLights1" iconId="1"/>
              <x14:cfIcon iconSet="3TrafficLights1" iconId="0"/>
            </x14:iconSet>
          </x14:cfRule>
          <xm:sqref>H54:H55</xm:sqref>
        </x14:conditionalFormatting>
        <x14:conditionalFormatting xmlns:xm="http://schemas.microsoft.com/office/excel/2006/main">
          <x14:cfRule type="iconSet" priority="67" id="{5E1C78A3-2FD3-4011-9880-B828EFAF96F3}">
            <x14:iconSet custom="1">
              <x14:cfvo type="percent">
                <xm:f>0</xm:f>
              </x14:cfvo>
              <x14:cfvo type="num">
                <xm:f>0.05</xm:f>
              </x14:cfvo>
              <x14:cfvo type="num">
                <xm:f>0.1</xm:f>
              </x14:cfvo>
              <x14:cfIcon iconSet="3TrafficLights1" iconId="2"/>
              <x14:cfIcon iconSet="3TrafficLights1" iconId="1"/>
              <x14:cfIcon iconSet="3TrafficLights1" iconId="0"/>
            </x14:iconSet>
          </x14:cfRule>
          <xm:sqref>O12:O17</xm:sqref>
        </x14:conditionalFormatting>
        <x14:conditionalFormatting xmlns:xm="http://schemas.microsoft.com/office/excel/2006/main">
          <x14:cfRule type="iconSet" priority="66" id="{B4B5177C-142F-4703-B797-0AD1EB502ED6}">
            <x14:iconSet custom="1">
              <x14:cfvo type="percent">
                <xm:f>0</xm:f>
              </x14:cfvo>
              <x14:cfvo type="num">
                <xm:f>0.05</xm:f>
              </x14:cfvo>
              <x14:cfvo type="num">
                <xm:f>0.1</xm:f>
              </x14:cfvo>
              <x14:cfIcon iconSet="3TrafficLights1" iconId="2"/>
              <x14:cfIcon iconSet="3TrafficLights1" iconId="1"/>
              <x14:cfIcon iconSet="3TrafficLights1" iconId="0"/>
            </x14:iconSet>
          </x14:cfRule>
          <xm:sqref>O25:O28</xm:sqref>
        </x14:conditionalFormatting>
        <x14:conditionalFormatting xmlns:xm="http://schemas.microsoft.com/office/excel/2006/main">
          <x14:cfRule type="iconSet" priority="65" id="{D84C4CEF-489E-4D7F-9209-578957BEFD7D}">
            <x14:iconSet custom="1">
              <x14:cfvo type="percent">
                <xm:f>0</xm:f>
              </x14:cfvo>
              <x14:cfvo type="num">
                <xm:f>0.05</xm:f>
              </x14:cfvo>
              <x14:cfvo type="num">
                <xm:f>0.1</xm:f>
              </x14:cfvo>
              <x14:cfIcon iconSet="3TrafficLights1" iconId="2"/>
              <x14:cfIcon iconSet="3TrafficLights1" iconId="1"/>
              <x14:cfIcon iconSet="3TrafficLights1" iconId="0"/>
            </x14:iconSet>
          </x14:cfRule>
          <xm:sqref>O30:O45 O47:O48 O50</xm:sqref>
        </x14:conditionalFormatting>
        <x14:conditionalFormatting xmlns:xm="http://schemas.microsoft.com/office/excel/2006/main">
          <x14:cfRule type="iconSet" priority="64" id="{B94AC91C-5164-4901-956A-BB43A319335B}">
            <x14:iconSet custom="1">
              <x14:cfvo type="percent">
                <xm:f>0</xm:f>
              </x14:cfvo>
              <x14:cfvo type="num">
                <xm:f>0.05</xm:f>
              </x14:cfvo>
              <x14:cfvo type="num">
                <xm:f>0.1</xm:f>
              </x14:cfvo>
              <x14:cfIcon iconSet="3TrafficLights1" iconId="2"/>
              <x14:cfIcon iconSet="3TrafficLights1" iconId="1"/>
              <x14:cfIcon iconSet="3TrafficLights1" iconId="0"/>
            </x14:iconSet>
          </x14:cfRule>
          <xm:sqref>O54:O55</xm:sqref>
        </x14:conditionalFormatting>
        <x14:conditionalFormatting xmlns:xm="http://schemas.microsoft.com/office/excel/2006/main">
          <x14:cfRule type="iconSet" priority="63" id="{BAEF769E-8126-4880-8387-0F5F44A601A5}">
            <x14:iconSet custom="1">
              <x14:cfvo type="percent">
                <xm:f>0</xm:f>
              </x14:cfvo>
              <x14:cfvo type="num">
                <xm:f>0.05</xm:f>
              </x14:cfvo>
              <x14:cfvo type="num">
                <xm:f>0.1</xm:f>
              </x14:cfvo>
              <x14:cfIcon iconSet="3TrafficLights1" iconId="2"/>
              <x14:cfIcon iconSet="3TrafficLights1" iconId="1"/>
              <x14:cfIcon iconSet="3TrafficLights1" iconId="0"/>
            </x14:iconSet>
          </x14:cfRule>
          <xm:sqref>V12:V17</xm:sqref>
        </x14:conditionalFormatting>
        <x14:conditionalFormatting xmlns:xm="http://schemas.microsoft.com/office/excel/2006/main">
          <x14:cfRule type="iconSet" priority="62" id="{437F7278-8F0E-4098-ADB3-CA849DA93D56}">
            <x14:iconSet custom="1">
              <x14:cfvo type="percent">
                <xm:f>0</xm:f>
              </x14:cfvo>
              <x14:cfvo type="num">
                <xm:f>0.05</xm:f>
              </x14:cfvo>
              <x14:cfvo type="num">
                <xm:f>0.1</xm:f>
              </x14:cfvo>
              <x14:cfIcon iconSet="3TrafficLights1" iconId="2"/>
              <x14:cfIcon iconSet="3TrafficLights1" iconId="1"/>
              <x14:cfIcon iconSet="3TrafficLights1" iconId="0"/>
            </x14:iconSet>
          </x14:cfRule>
          <xm:sqref>V25:V28</xm:sqref>
        </x14:conditionalFormatting>
        <x14:conditionalFormatting xmlns:xm="http://schemas.microsoft.com/office/excel/2006/main">
          <x14:cfRule type="iconSet" priority="61" id="{41E53B39-5149-4112-8F68-E8E491B8313E}">
            <x14:iconSet custom="1">
              <x14:cfvo type="percent">
                <xm:f>0</xm:f>
              </x14:cfvo>
              <x14:cfvo type="num">
                <xm:f>0.05</xm:f>
              </x14:cfvo>
              <x14:cfvo type="num">
                <xm:f>0.1</xm:f>
              </x14:cfvo>
              <x14:cfIcon iconSet="3TrafficLights1" iconId="2"/>
              <x14:cfIcon iconSet="3TrafficLights1" iconId="1"/>
              <x14:cfIcon iconSet="3TrafficLights1" iconId="0"/>
            </x14:iconSet>
          </x14:cfRule>
          <xm:sqref>V30:V45 V47:V48 V50</xm:sqref>
        </x14:conditionalFormatting>
        <x14:conditionalFormatting xmlns:xm="http://schemas.microsoft.com/office/excel/2006/main">
          <x14:cfRule type="iconSet" priority="60" id="{0F379DCC-EFE3-40F6-B528-C4E329CCD9D9}">
            <x14:iconSet custom="1">
              <x14:cfvo type="percent">
                <xm:f>0</xm:f>
              </x14:cfvo>
              <x14:cfvo type="num">
                <xm:f>0.05</xm:f>
              </x14:cfvo>
              <x14:cfvo type="num">
                <xm:f>0.1</xm:f>
              </x14:cfvo>
              <x14:cfIcon iconSet="3TrafficLights1" iconId="2"/>
              <x14:cfIcon iconSet="3TrafficLights1" iconId="1"/>
              <x14:cfIcon iconSet="3TrafficLights1" iconId="0"/>
            </x14:iconSet>
          </x14:cfRule>
          <xm:sqref>V54:V55</xm:sqref>
        </x14:conditionalFormatting>
        <x14:conditionalFormatting xmlns:xm="http://schemas.microsoft.com/office/excel/2006/main">
          <x14:cfRule type="iconSet" priority="59" id="{780606F6-051A-427D-AC54-5DA7F15D80DE}">
            <x14:iconSet custom="1">
              <x14:cfvo type="percent">
                <xm:f>0</xm:f>
              </x14:cfvo>
              <x14:cfvo type="num">
                <xm:f>0.05</xm:f>
              </x14:cfvo>
              <x14:cfvo type="num">
                <xm:f>0.1</xm:f>
              </x14:cfvo>
              <x14:cfIcon iconSet="3TrafficLights1" iconId="2"/>
              <x14:cfIcon iconSet="3TrafficLights1" iconId="1"/>
              <x14:cfIcon iconSet="3TrafficLights1" iconId="0"/>
            </x14:iconSet>
          </x14:cfRule>
          <xm:sqref>AC12:AC17</xm:sqref>
        </x14:conditionalFormatting>
        <x14:conditionalFormatting xmlns:xm="http://schemas.microsoft.com/office/excel/2006/main">
          <x14:cfRule type="iconSet" priority="58" id="{088E47FC-78DA-4D5A-BC2F-C1D2B4251F92}">
            <x14:iconSet custom="1">
              <x14:cfvo type="percent">
                <xm:f>0</xm:f>
              </x14:cfvo>
              <x14:cfvo type="num">
                <xm:f>0.05</xm:f>
              </x14:cfvo>
              <x14:cfvo type="num">
                <xm:f>0.1</xm:f>
              </x14:cfvo>
              <x14:cfIcon iconSet="3TrafficLights1" iconId="2"/>
              <x14:cfIcon iconSet="3TrafficLights1" iconId="1"/>
              <x14:cfIcon iconSet="3TrafficLights1" iconId="0"/>
            </x14:iconSet>
          </x14:cfRule>
          <xm:sqref>AC25:AC28</xm:sqref>
        </x14:conditionalFormatting>
        <x14:conditionalFormatting xmlns:xm="http://schemas.microsoft.com/office/excel/2006/main">
          <x14:cfRule type="iconSet" priority="57" id="{7006FAC4-B1B2-4C86-B9A7-9CEA4928FE26}">
            <x14:iconSet custom="1">
              <x14:cfvo type="percent">
                <xm:f>0</xm:f>
              </x14:cfvo>
              <x14:cfvo type="num">
                <xm:f>0.05</xm:f>
              </x14:cfvo>
              <x14:cfvo type="num">
                <xm:f>0.1</xm:f>
              </x14:cfvo>
              <x14:cfIcon iconSet="3TrafficLights1" iconId="2"/>
              <x14:cfIcon iconSet="3TrafficLights1" iconId="1"/>
              <x14:cfIcon iconSet="3TrafficLights1" iconId="0"/>
            </x14:iconSet>
          </x14:cfRule>
          <xm:sqref>AC30:AC45 AC47:AC48 AC50</xm:sqref>
        </x14:conditionalFormatting>
        <x14:conditionalFormatting xmlns:xm="http://schemas.microsoft.com/office/excel/2006/main">
          <x14:cfRule type="iconSet" priority="56" id="{1D69932C-F23F-4BAA-902F-D0A99F63C39C}">
            <x14:iconSet custom="1">
              <x14:cfvo type="percent">
                <xm:f>0</xm:f>
              </x14:cfvo>
              <x14:cfvo type="num">
                <xm:f>0.05</xm:f>
              </x14:cfvo>
              <x14:cfvo type="num">
                <xm:f>0.1</xm:f>
              </x14:cfvo>
              <x14:cfIcon iconSet="3TrafficLights1" iconId="2"/>
              <x14:cfIcon iconSet="3TrafficLights1" iconId="1"/>
              <x14:cfIcon iconSet="3TrafficLights1" iconId="0"/>
            </x14:iconSet>
          </x14:cfRule>
          <xm:sqref>AC54:AC55</xm:sqref>
        </x14:conditionalFormatting>
        <x14:conditionalFormatting xmlns:xm="http://schemas.microsoft.com/office/excel/2006/main">
          <x14:cfRule type="iconSet" priority="55" id="{67D47E63-0808-4FDD-9705-BA53F45673DA}">
            <x14:iconSet custom="1">
              <x14:cfvo type="percent">
                <xm:f>0</xm:f>
              </x14:cfvo>
              <x14:cfvo type="num">
                <xm:f>0.05</xm:f>
              </x14:cfvo>
              <x14:cfvo type="num">
                <xm:f>0.1</xm:f>
              </x14:cfvo>
              <x14:cfIcon iconSet="3TrafficLights1" iconId="2"/>
              <x14:cfIcon iconSet="3TrafficLights1" iconId="1"/>
              <x14:cfIcon iconSet="3TrafficLights1" iconId="0"/>
            </x14:iconSet>
          </x14:cfRule>
          <xm:sqref>AR12:AR17</xm:sqref>
        </x14:conditionalFormatting>
        <x14:conditionalFormatting xmlns:xm="http://schemas.microsoft.com/office/excel/2006/main">
          <x14:cfRule type="iconSet" priority="54" id="{67B059AB-47F8-43F2-9950-679B2DBAE18D}">
            <x14:iconSet custom="1">
              <x14:cfvo type="percent">
                <xm:f>0</xm:f>
              </x14:cfvo>
              <x14:cfvo type="num">
                <xm:f>0.05</xm:f>
              </x14:cfvo>
              <x14:cfvo type="num">
                <xm:f>0.1</xm:f>
              </x14:cfvo>
              <x14:cfIcon iconSet="3TrafficLights1" iconId="2"/>
              <x14:cfIcon iconSet="3TrafficLights1" iconId="1"/>
              <x14:cfIcon iconSet="3TrafficLights1" iconId="0"/>
            </x14:iconSet>
          </x14:cfRule>
          <xm:sqref>AR25:AR28</xm:sqref>
        </x14:conditionalFormatting>
        <x14:conditionalFormatting xmlns:xm="http://schemas.microsoft.com/office/excel/2006/main">
          <x14:cfRule type="iconSet" priority="53" id="{60B8F72D-E642-4BA1-BFC4-8B2EE3906AED}">
            <x14:iconSet custom="1">
              <x14:cfvo type="percent">
                <xm:f>0</xm:f>
              </x14:cfvo>
              <x14:cfvo type="num">
                <xm:f>0.05</xm:f>
              </x14:cfvo>
              <x14:cfvo type="num">
                <xm:f>0.1</xm:f>
              </x14:cfvo>
              <x14:cfIcon iconSet="3TrafficLights1" iconId="2"/>
              <x14:cfIcon iconSet="3TrafficLights1" iconId="1"/>
              <x14:cfIcon iconSet="3TrafficLights1" iconId="0"/>
            </x14:iconSet>
          </x14:cfRule>
          <xm:sqref>AR30:AR48 AR50</xm:sqref>
        </x14:conditionalFormatting>
        <x14:conditionalFormatting xmlns:xm="http://schemas.microsoft.com/office/excel/2006/main">
          <x14:cfRule type="iconSet" priority="52" id="{0C1365C5-A777-4D5F-9694-30DE8C8809BF}">
            <x14:iconSet custom="1">
              <x14:cfvo type="percent">
                <xm:f>0</xm:f>
              </x14:cfvo>
              <x14:cfvo type="num">
                <xm:f>0.05</xm:f>
              </x14:cfvo>
              <x14:cfvo type="num">
                <xm:f>0.1</xm:f>
              </x14:cfvo>
              <x14:cfIcon iconSet="3TrafficLights1" iconId="2"/>
              <x14:cfIcon iconSet="3TrafficLights1" iconId="1"/>
              <x14:cfIcon iconSet="3TrafficLights1" iconId="0"/>
            </x14:iconSet>
          </x14:cfRule>
          <xm:sqref>AR54:AR55</xm:sqref>
        </x14:conditionalFormatting>
        <x14:conditionalFormatting xmlns:xm="http://schemas.microsoft.com/office/excel/2006/main">
          <x14:cfRule type="iconSet" priority="50" id="{E36CBE83-35D8-4718-85A2-FCA157AA79E6}">
            <x14:iconSet custom="1">
              <x14:cfvo type="percent">
                <xm:f>0</xm:f>
              </x14:cfvo>
              <x14:cfvo type="num">
                <xm:f>0.05</xm:f>
              </x14:cfvo>
              <x14:cfvo type="num">
                <xm:f>0.1</xm:f>
              </x14:cfvo>
              <x14:cfIcon iconSet="3TrafficLights1" iconId="2"/>
              <x14:cfIcon iconSet="3TrafficLights1" iconId="1"/>
              <x14:cfIcon iconSet="3TrafficLights1" iconId="0"/>
            </x14:iconSet>
          </x14:cfRule>
          <xm:sqref>O46</xm:sqref>
        </x14:conditionalFormatting>
        <x14:conditionalFormatting xmlns:xm="http://schemas.microsoft.com/office/excel/2006/main">
          <x14:cfRule type="iconSet" priority="48" id="{EDBB0B17-9F31-471C-B815-46A52764BB70}">
            <x14:iconSet custom="1">
              <x14:cfvo type="percent">
                <xm:f>0</xm:f>
              </x14:cfvo>
              <x14:cfvo type="num">
                <xm:f>0.05</xm:f>
              </x14:cfvo>
              <x14:cfvo type="num">
                <xm:f>0.1</xm:f>
              </x14:cfvo>
              <x14:cfIcon iconSet="3TrafficLights1" iconId="2"/>
              <x14:cfIcon iconSet="3TrafficLights1" iconId="1"/>
              <x14:cfIcon iconSet="3TrafficLights1" iconId="0"/>
            </x14:iconSet>
          </x14:cfRule>
          <xm:sqref>V46</xm:sqref>
        </x14:conditionalFormatting>
        <x14:conditionalFormatting xmlns:xm="http://schemas.microsoft.com/office/excel/2006/main">
          <x14:cfRule type="iconSet" priority="46" id="{75A541BA-51C5-4830-8C6D-8E87C5AAE0B7}">
            <x14:iconSet custom="1">
              <x14:cfvo type="percent">
                <xm:f>0</xm:f>
              </x14:cfvo>
              <x14:cfvo type="num">
                <xm:f>0.05</xm:f>
              </x14:cfvo>
              <x14:cfvo type="num">
                <xm:f>0.1</xm:f>
              </x14:cfvo>
              <x14:cfIcon iconSet="3TrafficLights1" iconId="2"/>
              <x14:cfIcon iconSet="3TrafficLights1" iconId="1"/>
              <x14:cfIcon iconSet="3TrafficLights1" iconId="0"/>
            </x14:iconSet>
          </x14:cfRule>
          <xm:sqref>AC46</xm:sqref>
        </x14:conditionalFormatting>
        <x14:conditionalFormatting xmlns:xm="http://schemas.microsoft.com/office/excel/2006/main">
          <x14:cfRule type="iconSet" priority="44" id="{A2223643-4110-4A78-A3DF-8ADFE8B58D12}">
            <x14:iconSet custom="1">
              <x14:cfvo type="percent">
                <xm:f>0</xm:f>
              </x14:cfvo>
              <x14:cfvo type="num">
                <xm:f>0.05</xm:f>
              </x14:cfvo>
              <x14:cfvo type="num">
                <xm:f>0.1</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2" id="{658880FF-F54F-4DCF-BBB0-24D5B261B454}">
            <x14:iconSet custom="1">
              <x14:cfvo type="percent">
                <xm:f>0</xm:f>
              </x14:cfvo>
              <x14:cfvo type="num">
                <xm:f>0.05</xm:f>
              </x14:cfvo>
              <x14:cfvo type="num">
                <xm:f>0.1</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0" id="{62930879-27C1-4320-B5C3-AFB2C5DA3207}">
            <x14:iconSet custom="1">
              <x14:cfvo type="percent">
                <xm:f>0</xm:f>
              </x14:cfvo>
              <x14:cfvo type="num">
                <xm:f>0.05</xm:f>
              </x14:cfvo>
              <x14:cfvo type="num">
                <xm:f>0.1</xm:f>
              </x14:cfvo>
              <x14:cfIcon iconSet="3TrafficLights1" iconId="2"/>
              <x14:cfIcon iconSet="3TrafficLights1" iconId="1"/>
              <x14:cfIcon iconSet="3TrafficLights1" iconId="0"/>
            </x14:iconSet>
          </x14:cfRule>
          <xm:sqref>O19</xm:sqref>
        </x14:conditionalFormatting>
        <x14:conditionalFormatting xmlns:xm="http://schemas.microsoft.com/office/excel/2006/main">
          <x14:cfRule type="iconSet" priority="38" id="{16723565-0111-46A9-BB22-6E6C2D808AAA}">
            <x14:iconSet custom="1">
              <x14:cfvo type="percent">
                <xm:f>0</xm:f>
              </x14:cfvo>
              <x14:cfvo type="num">
                <xm:f>0.05</xm:f>
              </x14:cfvo>
              <x14:cfvo type="num">
                <xm:f>0.1</xm:f>
              </x14:cfvo>
              <x14:cfIcon iconSet="3TrafficLights1" iconId="2"/>
              <x14:cfIcon iconSet="3TrafficLights1" iconId="1"/>
              <x14:cfIcon iconSet="3TrafficLights1" iconId="0"/>
            </x14:iconSet>
          </x14:cfRule>
          <xm:sqref>O21</xm:sqref>
        </x14:conditionalFormatting>
        <x14:conditionalFormatting xmlns:xm="http://schemas.microsoft.com/office/excel/2006/main">
          <x14:cfRule type="iconSet" priority="36" id="{558BE085-3C90-4B1A-99B9-778084CF24DF}">
            <x14:iconSet custom="1">
              <x14:cfvo type="percent">
                <xm:f>0</xm:f>
              </x14:cfvo>
              <x14:cfvo type="num">
                <xm:f>0.05</xm:f>
              </x14:cfvo>
              <x14:cfvo type="num">
                <xm:f>0.1</xm:f>
              </x14:cfvo>
              <x14:cfIcon iconSet="3TrafficLights1" iconId="2"/>
              <x14:cfIcon iconSet="3TrafficLights1" iconId="1"/>
              <x14:cfIcon iconSet="3TrafficLights1" iconId="0"/>
            </x14:iconSet>
          </x14:cfRule>
          <xm:sqref>V19</xm:sqref>
        </x14:conditionalFormatting>
        <x14:conditionalFormatting xmlns:xm="http://schemas.microsoft.com/office/excel/2006/main">
          <x14:cfRule type="iconSet" priority="34" id="{B4541910-A0A2-421E-B55A-912E39C06EC9}">
            <x14:iconSet custom="1">
              <x14:cfvo type="percent">
                <xm:f>0</xm:f>
              </x14:cfvo>
              <x14:cfvo type="num">
                <xm:f>0.05</xm:f>
              </x14:cfvo>
              <x14:cfvo type="num">
                <xm:f>0.1</xm:f>
              </x14:cfvo>
              <x14:cfIcon iconSet="3TrafficLights1" iconId="2"/>
              <x14:cfIcon iconSet="3TrafficLights1" iconId="1"/>
              <x14:cfIcon iconSet="3TrafficLights1" iconId="0"/>
            </x14:iconSet>
          </x14:cfRule>
          <xm:sqref>V21</xm:sqref>
        </x14:conditionalFormatting>
        <x14:conditionalFormatting xmlns:xm="http://schemas.microsoft.com/office/excel/2006/main">
          <x14:cfRule type="iconSet" priority="32" id="{92904259-1990-48FA-BA69-CDB235F4E7C4}">
            <x14:iconSet custom="1">
              <x14:cfvo type="percent">
                <xm:f>0</xm:f>
              </x14:cfvo>
              <x14:cfvo type="num">
                <xm:f>0.05</xm:f>
              </x14:cfvo>
              <x14:cfvo type="num">
                <xm:f>0.1</xm:f>
              </x14:cfvo>
              <x14:cfIcon iconSet="3TrafficLights1" iconId="2"/>
              <x14:cfIcon iconSet="3TrafficLights1" iconId="1"/>
              <x14:cfIcon iconSet="3TrafficLights1" iconId="0"/>
            </x14:iconSet>
          </x14:cfRule>
          <xm:sqref>AC19</xm:sqref>
        </x14:conditionalFormatting>
        <x14:conditionalFormatting xmlns:xm="http://schemas.microsoft.com/office/excel/2006/main">
          <x14:cfRule type="iconSet" priority="30" id="{8F0FE784-1878-4438-9EA6-B7114AFE4B33}">
            <x14:iconSet custom="1">
              <x14:cfvo type="percent">
                <xm:f>0</xm:f>
              </x14:cfvo>
              <x14:cfvo type="num">
                <xm:f>0.05</xm:f>
              </x14:cfvo>
              <x14:cfvo type="num">
                <xm:f>0.1</xm:f>
              </x14:cfvo>
              <x14:cfIcon iconSet="3TrafficLights1" iconId="2"/>
              <x14:cfIcon iconSet="3TrafficLights1" iconId="1"/>
              <x14:cfIcon iconSet="3TrafficLights1" iconId="0"/>
            </x14:iconSet>
          </x14:cfRule>
          <xm:sqref>AC21</xm:sqref>
        </x14:conditionalFormatting>
        <x14:conditionalFormatting xmlns:xm="http://schemas.microsoft.com/office/excel/2006/main">
          <x14:cfRule type="iconSet" priority="28" id="{DC08F629-F9A7-4D6B-8567-58C27EB2D710}">
            <x14:iconSet custom="1">
              <x14:cfvo type="percent">
                <xm:f>0</xm:f>
              </x14:cfvo>
              <x14:cfvo type="num">
                <xm:f>0.05</xm:f>
              </x14:cfvo>
              <x14:cfvo type="num">
                <xm:f>0.1</xm:f>
              </x14:cfvo>
              <x14:cfIcon iconSet="3TrafficLights1" iconId="2"/>
              <x14:cfIcon iconSet="3TrafficLights1" iconId="1"/>
              <x14:cfIcon iconSet="3TrafficLights1" iconId="0"/>
            </x14:iconSet>
          </x14:cfRule>
          <xm:sqref>AR19</xm:sqref>
        </x14:conditionalFormatting>
        <x14:conditionalFormatting xmlns:xm="http://schemas.microsoft.com/office/excel/2006/main">
          <x14:cfRule type="iconSet" priority="26" id="{094E56DA-94CA-420B-AF9E-B18B2E8D1CAC}">
            <x14:iconSet custom="1">
              <x14:cfvo type="percent">
                <xm:f>0</xm:f>
              </x14:cfvo>
              <x14:cfvo type="num">
                <xm:f>0.05</xm:f>
              </x14:cfvo>
              <x14:cfvo type="num">
                <xm:f>0.1</xm:f>
              </x14:cfvo>
              <x14:cfIcon iconSet="3TrafficLights1" iconId="2"/>
              <x14:cfIcon iconSet="3TrafficLights1" iconId="1"/>
              <x14:cfIcon iconSet="3TrafficLights1" iconId="0"/>
            </x14:iconSet>
          </x14:cfRule>
          <xm:sqref>AR21</xm:sqref>
        </x14:conditionalFormatting>
        <x14:conditionalFormatting xmlns:xm="http://schemas.microsoft.com/office/excel/2006/main">
          <x14:cfRule type="iconSet" priority="24" id="{09C3C74F-89BD-4D9E-895E-835E4B9C4146}">
            <x14:iconSet custom="1">
              <x14:cfvo type="percent">
                <xm:f>0</xm:f>
              </x14:cfvo>
              <x14:cfvo type="num">
                <xm:f>0.05</xm:f>
              </x14:cfvo>
              <x14:cfvo type="num">
                <xm:f>0.1</xm:f>
              </x14:cfvo>
              <x14:cfIcon iconSet="3TrafficLights1" iconId="2"/>
              <x14:cfIcon iconSet="3TrafficLights1" iconId="1"/>
              <x14:cfIcon iconSet="3TrafficLights1" iconId="0"/>
            </x14:iconSet>
          </x14:cfRule>
          <xm:sqref>O52</xm:sqref>
        </x14:conditionalFormatting>
        <x14:conditionalFormatting xmlns:xm="http://schemas.microsoft.com/office/excel/2006/main">
          <x14:cfRule type="iconSet" priority="22" id="{A4B83557-31F1-4F25-8EC7-CD3F64EAF1ED}">
            <x14:iconSet custom="1">
              <x14:cfvo type="percent">
                <xm:f>0</xm:f>
              </x14:cfvo>
              <x14:cfvo type="num">
                <xm:f>0.05</xm:f>
              </x14:cfvo>
              <x14:cfvo type="num">
                <xm:f>0.1</xm:f>
              </x14:cfvo>
              <x14:cfIcon iconSet="3TrafficLights1" iconId="2"/>
              <x14:cfIcon iconSet="3TrafficLights1" iconId="1"/>
              <x14:cfIcon iconSet="3TrafficLights1" iconId="0"/>
            </x14:iconSet>
          </x14:cfRule>
          <xm:sqref>V52</xm:sqref>
        </x14:conditionalFormatting>
        <x14:conditionalFormatting xmlns:xm="http://schemas.microsoft.com/office/excel/2006/main">
          <x14:cfRule type="iconSet" priority="20" id="{C5F9E007-021A-412C-8CB2-5CB91A1E9EE1}">
            <x14:iconSet custom="1">
              <x14:cfvo type="percent">
                <xm:f>0</xm:f>
              </x14:cfvo>
              <x14:cfvo type="num">
                <xm:f>0.05</xm:f>
              </x14:cfvo>
              <x14:cfvo type="num">
                <xm:f>0.1</xm:f>
              </x14:cfvo>
              <x14:cfIcon iconSet="3TrafficLights1" iconId="2"/>
              <x14:cfIcon iconSet="3TrafficLights1" iconId="1"/>
              <x14:cfIcon iconSet="3TrafficLights1" iconId="0"/>
            </x14:iconSet>
          </x14:cfRule>
          <xm:sqref>AC52</xm:sqref>
        </x14:conditionalFormatting>
        <x14:conditionalFormatting xmlns:xm="http://schemas.microsoft.com/office/excel/2006/main">
          <x14:cfRule type="iconSet" priority="18" id="{1C9F82C0-10BD-464A-AF7A-8A0D2BE9FFAD}">
            <x14:iconSet custom="1">
              <x14:cfvo type="percent">
                <xm:f>0</xm:f>
              </x14:cfvo>
              <x14:cfvo type="num">
                <xm:f>0.05</xm:f>
              </x14:cfvo>
              <x14:cfvo type="num">
                <xm:f>0.1</xm:f>
              </x14:cfvo>
              <x14:cfIcon iconSet="3TrafficLights1" iconId="2"/>
              <x14:cfIcon iconSet="3TrafficLights1" iconId="1"/>
              <x14:cfIcon iconSet="3TrafficLights1" iconId="0"/>
            </x14:iconSet>
          </x14:cfRule>
          <xm:sqref>AR52</xm:sqref>
        </x14:conditionalFormatting>
        <x14:conditionalFormatting xmlns:xm="http://schemas.microsoft.com/office/excel/2006/main">
          <x14:cfRule type="iconSet" priority="12" id="{DF6CF678-8191-4A19-9839-87B3DF762993}">
            <x14:iconSet custom="1">
              <x14:cfvo type="percent">
                <xm:f>0</xm:f>
              </x14:cfvo>
              <x14:cfvo type="num">
                <xm:f>0.05</xm:f>
              </x14:cfvo>
              <x14:cfvo type="num">
                <xm:f>0.1</xm:f>
              </x14:cfvo>
              <x14:cfIcon iconSet="3TrafficLights1" iconId="2"/>
              <x14:cfIcon iconSet="3TrafficLights1" iconId="1"/>
              <x14:cfIcon iconSet="3TrafficLights1" iconId="0"/>
            </x14:iconSet>
          </x14:cfRule>
          <xm:sqref>AJ12:AJ17</xm:sqref>
        </x14:conditionalFormatting>
        <x14:conditionalFormatting xmlns:xm="http://schemas.microsoft.com/office/excel/2006/main">
          <x14:cfRule type="iconSet" priority="11" id="{C4F00329-712E-4C9D-AA99-F3F416C5CEDB}">
            <x14:iconSet custom="1">
              <x14:cfvo type="percent">
                <xm:f>0</xm:f>
              </x14:cfvo>
              <x14:cfvo type="num">
                <xm:f>0.05</xm:f>
              </x14:cfvo>
              <x14:cfvo type="num">
                <xm:f>0.1</xm:f>
              </x14:cfvo>
              <x14:cfIcon iconSet="3TrafficLights1" iconId="2"/>
              <x14:cfIcon iconSet="3TrafficLights1" iconId="1"/>
              <x14:cfIcon iconSet="3TrafficLights1" iconId="0"/>
            </x14:iconSet>
          </x14:cfRule>
          <xm:sqref>AJ25:AJ28</xm:sqref>
        </x14:conditionalFormatting>
        <x14:conditionalFormatting xmlns:xm="http://schemas.microsoft.com/office/excel/2006/main">
          <x14:cfRule type="iconSet" priority="10" id="{4D0CB31B-4909-4EC4-856C-0823E505F431}">
            <x14:iconSet custom="1">
              <x14:cfvo type="percent">
                <xm:f>0</xm:f>
              </x14:cfvo>
              <x14:cfvo type="num">
                <xm:f>0.05</xm:f>
              </x14:cfvo>
              <x14:cfvo type="num">
                <xm:f>0.1</xm:f>
              </x14:cfvo>
              <x14:cfIcon iconSet="3TrafficLights1" iconId="2"/>
              <x14:cfIcon iconSet="3TrafficLights1" iconId="1"/>
              <x14:cfIcon iconSet="3TrafficLights1" iconId="0"/>
            </x14:iconSet>
          </x14:cfRule>
          <xm:sqref>AJ30:AJ45 AJ47:AJ48 AJ50</xm:sqref>
        </x14:conditionalFormatting>
        <x14:conditionalFormatting xmlns:xm="http://schemas.microsoft.com/office/excel/2006/main">
          <x14:cfRule type="iconSet" priority="9" id="{EFCF6AB4-5DD3-4D2B-B2D3-61CE9C3BDABF}">
            <x14:iconSet custom="1">
              <x14:cfvo type="percent">
                <xm:f>0</xm:f>
              </x14:cfvo>
              <x14:cfvo type="num">
                <xm:f>0.05</xm:f>
              </x14:cfvo>
              <x14:cfvo type="num">
                <xm:f>0.1</xm:f>
              </x14:cfvo>
              <x14:cfIcon iconSet="3TrafficLights1" iconId="2"/>
              <x14:cfIcon iconSet="3TrafficLights1" iconId="1"/>
              <x14:cfIcon iconSet="3TrafficLights1" iconId="0"/>
            </x14:iconSet>
          </x14:cfRule>
          <xm:sqref>AJ54:AJ55</xm:sqref>
        </x14:conditionalFormatting>
        <x14:conditionalFormatting xmlns:xm="http://schemas.microsoft.com/office/excel/2006/main">
          <x14:cfRule type="iconSet" priority="7" id="{184391DB-C5A7-408B-BC2D-AB02AC4AC63B}">
            <x14:iconSet custom="1">
              <x14:cfvo type="percent">
                <xm:f>0</xm:f>
              </x14:cfvo>
              <x14:cfvo type="num">
                <xm:f>0.05</xm:f>
              </x14:cfvo>
              <x14:cfvo type="num">
                <xm:f>0.1</xm:f>
              </x14:cfvo>
              <x14:cfIcon iconSet="3TrafficLights1" iconId="2"/>
              <x14:cfIcon iconSet="3TrafficLights1" iconId="1"/>
              <x14:cfIcon iconSet="3TrafficLights1" iconId="0"/>
            </x14:iconSet>
          </x14:cfRule>
          <xm:sqref>AJ46</xm:sqref>
        </x14:conditionalFormatting>
        <x14:conditionalFormatting xmlns:xm="http://schemas.microsoft.com/office/excel/2006/main">
          <x14:cfRule type="iconSet" priority="5" id="{94E6E3AE-6A55-4161-AF34-4C0C9FD8D2C3}">
            <x14:iconSet custom="1">
              <x14:cfvo type="percent">
                <xm:f>0</xm:f>
              </x14:cfvo>
              <x14:cfvo type="num">
                <xm:f>0.05</xm:f>
              </x14:cfvo>
              <x14:cfvo type="num">
                <xm:f>0.1</xm:f>
              </x14:cfvo>
              <x14:cfIcon iconSet="3TrafficLights1" iconId="2"/>
              <x14:cfIcon iconSet="3TrafficLights1" iconId="1"/>
              <x14:cfIcon iconSet="3TrafficLights1" iconId="0"/>
            </x14:iconSet>
          </x14:cfRule>
          <xm:sqref>AJ19</xm:sqref>
        </x14:conditionalFormatting>
        <x14:conditionalFormatting xmlns:xm="http://schemas.microsoft.com/office/excel/2006/main">
          <x14:cfRule type="iconSet" priority="3" id="{7A7FBFB0-BD95-4BE4-B573-F234741EBFD0}">
            <x14:iconSet custom="1">
              <x14:cfvo type="percent">
                <xm:f>0</xm:f>
              </x14:cfvo>
              <x14:cfvo type="num">
                <xm:f>0.05</xm:f>
              </x14:cfvo>
              <x14:cfvo type="num">
                <xm:f>0.1</xm:f>
              </x14:cfvo>
              <x14:cfIcon iconSet="3TrafficLights1" iconId="2"/>
              <x14:cfIcon iconSet="3TrafficLights1" iconId="1"/>
              <x14:cfIcon iconSet="3TrafficLights1" iconId="0"/>
            </x14:iconSet>
          </x14:cfRule>
          <xm:sqref>AJ21</xm:sqref>
        </x14:conditionalFormatting>
        <x14:conditionalFormatting xmlns:xm="http://schemas.microsoft.com/office/excel/2006/main">
          <x14:cfRule type="iconSet" priority="1" id="{92D2EF09-0948-4011-ADFB-3E701A759604}">
            <x14:iconSet custom="1">
              <x14:cfvo type="percent">
                <xm:f>0</xm:f>
              </x14:cfvo>
              <x14:cfvo type="num">
                <xm:f>0.05</xm:f>
              </x14:cfvo>
              <x14:cfvo type="num">
                <xm:f>0.1</xm:f>
              </x14:cfvo>
              <x14:cfIcon iconSet="3TrafficLights1" iconId="2"/>
              <x14:cfIcon iconSet="3TrafficLights1" iconId="1"/>
              <x14:cfIcon iconSet="3TrafficLights1" iconId="0"/>
            </x14:iconSet>
          </x14:cfRule>
          <xm:sqref>AJ52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1A132-3539-4199-9551-F83533DE9713}">
  <sheetPr>
    <tabColor theme="4"/>
  </sheetPr>
  <dimension ref="A1:E29"/>
  <sheetViews>
    <sheetView showGridLines="0" tabSelected="1" workbookViewId="0">
      <selection activeCell="B5" sqref="B5:B7"/>
    </sheetView>
  </sheetViews>
  <sheetFormatPr defaultRowHeight="12.75"/>
  <cols>
    <col min="2" max="2" width="41.140625" customWidth="1"/>
    <col min="3" max="3" width="32.5703125" customWidth="1"/>
    <col min="4" max="4" width="35.7109375" customWidth="1"/>
  </cols>
  <sheetData>
    <row r="1" spans="1:5">
      <c r="A1" s="52"/>
      <c r="B1" s="52"/>
      <c r="C1" s="52"/>
      <c r="D1" s="52"/>
      <c r="E1" s="52"/>
    </row>
    <row r="2" spans="1:5" ht="13.15">
      <c r="A2" s="52"/>
      <c r="B2" s="53" t="s">
        <v>18</v>
      </c>
      <c r="C2" s="187" t="str">
        <f>'Budget (Other income)'!C2</f>
        <v>Description (Optional)</v>
      </c>
      <c r="D2" s="53" t="s">
        <v>105</v>
      </c>
      <c r="E2" s="52"/>
    </row>
    <row r="3" spans="1:5">
      <c r="A3" s="52"/>
      <c r="B3" s="171" t="str">
        <f>'Budget (Other income)'!B3</f>
        <v>Other Commonwealth Government Funding</v>
      </c>
      <c r="C3" s="171" t="str">
        <f>IF('Budget (Other income)'!C3=0,"",'Budget (Other income)'!C3)</f>
        <v/>
      </c>
      <c r="D3" s="55"/>
      <c r="E3" s="52"/>
    </row>
    <row r="4" spans="1:5">
      <c r="A4" s="52"/>
      <c r="B4" s="171" t="str">
        <f>'Budget (Other income)'!B4</f>
        <v>Other State Government Funding</v>
      </c>
      <c r="C4" s="171" t="str">
        <f>IF('Budget (Other income)'!C4=0,"",'Budget (Other income)'!C4)</f>
        <v/>
      </c>
      <c r="D4" s="55"/>
      <c r="E4" s="52"/>
    </row>
    <row r="5" spans="1:5">
      <c r="A5" s="52"/>
      <c r="B5" s="171" t="str">
        <f>'Budget (Other income)'!B5</f>
        <v>Other</v>
      </c>
      <c r="C5" s="171" t="str">
        <f>IF('Budget (Other income)'!C5="","",'Budget (Other income)'!C5)</f>
        <v/>
      </c>
      <c r="D5" s="55"/>
      <c r="E5" s="52"/>
    </row>
    <row r="6" spans="1:5">
      <c r="A6" s="52"/>
      <c r="B6" s="171" t="str">
        <f>IF('Budget (Other income)'!B6="","",'Budget (Other income)'!B6)</f>
        <v/>
      </c>
      <c r="C6" s="171" t="str">
        <f>IF('Budget (Other income)'!C6="","",'Budget (Other income)'!C6)</f>
        <v/>
      </c>
      <c r="D6" s="55"/>
      <c r="E6" s="52"/>
    </row>
    <row r="7" spans="1:5">
      <c r="A7" s="52"/>
      <c r="B7" s="171" t="str">
        <f>IF('Budget (Other income)'!B7="","",'Budget (Other income)'!B7)</f>
        <v/>
      </c>
      <c r="C7" s="171" t="str">
        <f>IF('Budget (Other income)'!C7="","",'Budget (Other income)'!C7)</f>
        <v/>
      </c>
      <c r="D7" s="55"/>
      <c r="E7" s="52"/>
    </row>
    <row r="8" spans="1:5">
      <c r="A8" s="52"/>
      <c r="B8" s="171" t="str">
        <f>IF('Budget (Other income)'!B8="","",'Budget (Other income)'!B8)</f>
        <v/>
      </c>
      <c r="C8" s="171" t="str">
        <f>IF('Budget (Other income)'!C8="","",'Budget (Other income)'!C8)</f>
        <v/>
      </c>
      <c r="D8" s="55"/>
      <c r="E8" s="52"/>
    </row>
    <row r="9" spans="1:5">
      <c r="A9" s="52"/>
      <c r="B9" s="171" t="str">
        <f>IF('Budget (Other income)'!B9="","",'Budget (Other income)'!B9)</f>
        <v/>
      </c>
      <c r="C9" s="171" t="str">
        <f>IF('Budget (Other income)'!C9="","",'Budget (Other income)'!C9)</f>
        <v/>
      </c>
      <c r="D9" s="55"/>
      <c r="E9" s="52"/>
    </row>
    <row r="10" spans="1:5">
      <c r="A10" s="52"/>
      <c r="B10" s="171" t="str">
        <f>IF('Budget (Other income)'!B10="","",'Budget (Other income)'!B10)</f>
        <v/>
      </c>
      <c r="C10" s="171" t="str">
        <f>IF('Budget (Other income)'!C10="","",'Budget (Other income)'!C10)</f>
        <v/>
      </c>
      <c r="D10" s="55"/>
      <c r="E10" s="52"/>
    </row>
    <row r="11" spans="1:5">
      <c r="A11" s="52"/>
      <c r="B11" s="171" t="str">
        <f>IF('Budget (Other income)'!B11="","",'Budget (Other income)'!B11)</f>
        <v/>
      </c>
      <c r="C11" s="171" t="str">
        <f>IF('Budget (Other income)'!C11="","",'Budget (Other income)'!C11)</f>
        <v/>
      </c>
      <c r="D11" s="55"/>
      <c r="E11" s="52"/>
    </row>
    <row r="12" spans="1:5">
      <c r="A12" s="52"/>
      <c r="B12" s="171" t="str">
        <f>IF('Budget (Other income)'!B12="","",'Budget (Other income)'!B12)</f>
        <v/>
      </c>
      <c r="C12" s="171" t="str">
        <f>IF('Budget (Other income)'!C12="","",'Budget (Other income)'!C12)</f>
        <v/>
      </c>
      <c r="D12" s="55"/>
      <c r="E12" s="52"/>
    </row>
    <row r="13" spans="1:5">
      <c r="A13" s="52"/>
      <c r="B13" s="171" t="str">
        <f>IF('Budget (Other income)'!B13="","",'Budget (Other income)'!B13)</f>
        <v/>
      </c>
      <c r="C13" s="171" t="str">
        <f>IF('Budget (Other income)'!C13="","",'Budget (Other income)'!C13)</f>
        <v/>
      </c>
      <c r="D13" s="55"/>
      <c r="E13" s="52"/>
    </row>
    <row r="14" spans="1:5">
      <c r="A14" s="52"/>
      <c r="B14" s="171" t="str">
        <f>IF('Budget (Other income)'!B14="","",'Budget (Other income)'!B14)</f>
        <v/>
      </c>
      <c r="C14" s="171" t="str">
        <f>IF('Budget (Other income)'!C14="","",'Budget (Other income)'!C14)</f>
        <v/>
      </c>
      <c r="D14" s="55"/>
      <c r="E14" s="52"/>
    </row>
    <row r="15" spans="1:5">
      <c r="A15" s="52"/>
      <c r="B15" s="171" t="str">
        <f>IF('Budget (Other income)'!B15="","",'Budget (Other income)'!B15)</f>
        <v/>
      </c>
      <c r="C15" s="171" t="str">
        <f>IF('Budget (Other income)'!C15="","",'Budget (Other income)'!C15)</f>
        <v/>
      </c>
      <c r="D15" s="55"/>
      <c r="E15" s="52"/>
    </row>
    <row r="16" spans="1:5">
      <c r="A16" s="52"/>
      <c r="B16" s="171" t="str">
        <f>IF('Budget (Other income)'!B16="","",'Budget (Other income)'!B16)</f>
        <v/>
      </c>
      <c r="C16" s="171" t="str">
        <f>IF('Budget (Other income)'!C16="","",'Budget (Other income)'!C16)</f>
        <v/>
      </c>
      <c r="D16" s="55"/>
      <c r="E16" s="52"/>
    </row>
    <row r="17" spans="1:5">
      <c r="A17" s="52"/>
      <c r="B17" s="171" t="str">
        <f>IF('Budget (Other income)'!B17="","",'Budget (Other income)'!B17)</f>
        <v/>
      </c>
      <c r="C17" s="171" t="str">
        <f>IF('Budget (Other income)'!C17="","",'Budget (Other income)'!C17)</f>
        <v/>
      </c>
      <c r="D17" s="55"/>
      <c r="E17" s="52"/>
    </row>
    <row r="18" spans="1:5">
      <c r="A18" s="52"/>
      <c r="B18" s="52"/>
      <c r="C18" s="57" t="s">
        <v>106</v>
      </c>
      <c r="D18" s="56">
        <f>SUM(D3:D17)</f>
        <v>0</v>
      </c>
      <c r="E18" s="52"/>
    </row>
    <row r="19" spans="1:5">
      <c r="A19" s="52"/>
      <c r="B19" s="52"/>
      <c r="C19" s="52"/>
      <c r="D19" s="52"/>
      <c r="E19" s="52"/>
    </row>
    <row r="20" spans="1:5">
      <c r="A20" s="52"/>
      <c r="B20" s="52"/>
      <c r="C20" s="66" t="s">
        <v>25</v>
      </c>
      <c r="D20" s="54"/>
      <c r="E20" s="52"/>
    </row>
    <row r="21" spans="1:5">
      <c r="A21" s="52"/>
      <c r="B21" s="52"/>
      <c r="C21" s="52"/>
      <c r="D21" s="52"/>
      <c r="E21" s="52"/>
    </row>
    <row r="22" spans="1:5">
      <c r="A22" s="52"/>
      <c r="B22" s="52"/>
      <c r="C22" s="57" t="s">
        <v>26</v>
      </c>
      <c r="D22" s="93">
        <f>D18+'Budget (CLSP + Projects)'!E23-D20</f>
        <v>0</v>
      </c>
      <c r="E22" s="52"/>
    </row>
    <row r="23" spans="1:5">
      <c r="A23" s="52"/>
      <c r="B23" s="52"/>
      <c r="C23" s="52"/>
      <c r="D23" s="52"/>
      <c r="E23" s="52"/>
    </row>
    <row r="24" spans="1:5" ht="13.15">
      <c r="A24" s="52"/>
      <c r="B24" s="53" t="s">
        <v>27</v>
      </c>
      <c r="C24" s="53"/>
      <c r="D24" s="52"/>
      <c r="E24" s="52"/>
    </row>
    <row r="25" spans="1:5">
      <c r="A25" s="52"/>
      <c r="B25" s="202"/>
      <c r="C25" s="202"/>
      <c r="D25" s="202"/>
      <c r="E25" s="52"/>
    </row>
    <row r="26" spans="1:5">
      <c r="A26" s="52"/>
      <c r="B26" s="202"/>
      <c r="C26" s="202"/>
      <c r="D26" s="202"/>
      <c r="E26" s="52"/>
    </row>
    <row r="27" spans="1:5">
      <c r="A27" s="52"/>
      <c r="B27" s="202"/>
      <c r="C27" s="202"/>
      <c r="D27" s="202"/>
      <c r="E27" s="52"/>
    </row>
    <row r="28" spans="1:5">
      <c r="A28" s="52"/>
      <c r="B28" s="202"/>
      <c r="C28" s="202"/>
      <c r="D28" s="202"/>
      <c r="E28" s="52"/>
    </row>
    <row r="29" spans="1:5">
      <c r="A29" s="52"/>
      <c r="B29" s="52"/>
      <c r="C29" s="52"/>
      <c r="D29" s="52"/>
      <c r="E29" s="52"/>
    </row>
  </sheetData>
  <mergeCells count="1">
    <mergeCell ref="B25:D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19D1C-E5E8-4D24-9F8B-EA183140B795}">
  <sheetPr>
    <tabColor theme="6"/>
  </sheetPr>
  <dimension ref="B1:T62"/>
  <sheetViews>
    <sheetView showGridLines="0" topLeftCell="E28" workbookViewId="0">
      <selection activeCell="M40" sqref="M40"/>
    </sheetView>
  </sheetViews>
  <sheetFormatPr defaultRowHeight="12.75" outlineLevelCol="1"/>
  <cols>
    <col min="2" max="2" width="34.140625" style="68" customWidth="1" outlineLevel="1"/>
    <col min="3" max="3" width="2.42578125" customWidth="1" outlineLevel="1"/>
    <col min="4" max="4" width="12" customWidth="1" outlineLevel="1"/>
    <col min="5" max="5" width="4" style="97" customWidth="1"/>
    <col min="6" max="6" width="34.140625" style="68" customWidth="1" outlineLevel="1"/>
    <col min="7" max="7" width="2.42578125" customWidth="1" outlineLevel="1"/>
    <col min="8" max="10" width="12" customWidth="1" outlineLevel="1"/>
    <col min="11" max="11" width="10.28515625" style="65" customWidth="1" outlineLevel="1"/>
    <col min="12" max="12" width="3.7109375" customWidth="1" outlineLevel="1"/>
    <col min="13" max="13" width="4.85546875" customWidth="1"/>
    <col min="14" max="14" width="34.140625" style="68" customWidth="1" outlineLevel="1"/>
    <col min="15" max="15" width="2.42578125" customWidth="1" outlineLevel="1"/>
    <col min="16" max="18" width="12" customWidth="1" outlineLevel="1"/>
    <col min="19" max="19" width="10.28515625" style="65" customWidth="1" outlineLevel="1"/>
    <col min="20" max="20" width="3.7109375" customWidth="1" outlineLevel="1"/>
  </cols>
  <sheetData>
    <row r="1" spans="2:20">
      <c r="B1" s="59"/>
      <c r="C1" s="52"/>
      <c r="D1" s="5"/>
      <c r="E1" s="112"/>
      <c r="F1" s="59"/>
      <c r="G1" s="52"/>
      <c r="H1" s="5"/>
      <c r="I1" s="52"/>
      <c r="J1" s="52"/>
      <c r="K1" s="59"/>
      <c r="L1" s="52"/>
      <c r="N1" s="59"/>
      <c r="O1" s="52"/>
      <c r="P1" s="5"/>
      <c r="Q1" s="52"/>
      <c r="R1" s="52"/>
      <c r="S1" s="59"/>
      <c r="T1" s="52"/>
    </row>
    <row r="2" spans="2:20" ht="41.25">
      <c r="B2" s="125" t="s">
        <v>107</v>
      </c>
      <c r="C2" s="52"/>
      <c r="D2" s="5"/>
      <c r="E2" s="112"/>
      <c r="F2" s="125" t="s">
        <v>108</v>
      </c>
      <c r="G2" s="52"/>
      <c r="H2" s="209" t="s">
        <v>30</v>
      </c>
      <c r="I2" s="209"/>
      <c r="J2" s="209"/>
      <c r="K2" s="209"/>
      <c r="L2" s="52"/>
      <c r="N2" s="125" t="s">
        <v>109</v>
      </c>
      <c r="O2" s="52"/>
      <c r="P2" s="209" t="s">
        <v>30</v>
      </c>
      <c r="Q2" s="209"/>
      <c r="R2" s="209"/>
      <c r="S2" s="209"/>
      <c r="T2" s="52"/>
    </row>
    <row r="3" spans="2:20" ht="13.9">
      <c r="B3" s="59"/>
      <c r="C3" s="52"/>
      <c r="D3" s="7"/>
      <c r="E3" s="113"/>
      <c r="F3" s="129" t="str">
        <f>IF(H50=0,"Not Yet Completed","")</f>
        <v>Not Yet Completed</v>
      </c>
      <c r="G3" s="52"/>
      <c r="H3" s="7"/>
      <c r="I3" s="52"/>
      <c r="J3" s="52"/>
      <c r="K3" s="59"/>
      <c r="L3" s="52"/>
      <c r="N3" s="129" t="str">
        <f>IF(P50=0,"Not Yet Completed","")</f>
        <v>Not Yet Completed</v>
      </c>
      <c r="O3" s="52"/>
      <c r="P3" s="7"/>
      <c r="Q3" s="52"/>
      <c r="R3" s="52"/>
      <c r="S3" s="59"/>
      <c r="T3" s="52"/>
    </row>
    <row r="4" spans="2:20" ht="39.4">
      <c r="B4" s="79"/>
      <c r="C4" s="81"/>
      <c r="D4" s="58"/>
      <c r="E4" s="69"/>
      <c r="F4" s="79"/>
      <c r="G4" s="81"/>
      <c r="H4" s="58" t="s">
        <v>80</v>
      </c>
      <c r="I4" s="78" t="s">
        <v>82</v>
      </c>
      <c r="J4" s="78" t="s">
        <v>6</v>
      </c>
      <c r="K4" s="192" t="s">
        <v>7</v>
      </c>
      <c r="L4" s="81"/>
      <c r="N4" s="79"/>
      <c r="O4" s="81"/>
      <c r="P4" s="58" t="s">
        <v>80</v>
      </c>
      <c r="Q4" s="78" t="s">
        <v>101</v>
      </c>
      <c r="R4" s="78" t="s">
        <v>6</v>
      </c>
      <c r="S4" s="79" t="s">
        <v>7</v>
      </c>
      <c r="T4" s="81"/>
    </row>
    <row r="5" spans="2:20" ht="13.15">
      <c r="B5" s="8" t="s">
        <v>84</v>
      </c>
      <c r="C5" s="104"/>
      <c r="D5" s="28">
        <f>'Budget (CLSP + Projects)'!O7</f>
        <v>0</v>
      </c>
      <c r="E5" s="105"/>
      <c r="F5" s="8" t="s">
        <v>84</v>
      </c>
      <c r="G5" s="104"/>
      <c r="H5" s="28">
        <f>'FR1 CLSP+P'!AO5</f>
        <v>0</v>
      </c>
      <c r="I5" s="84">
        <f>'FR1 CLSP+P'!AP5</f>
        <v>0</v>
      </c>
      <c r="J5" s="101"/>
      <c r="K5" s="193"/>
      <c r="L5" s="104"/>
      <c r="N5" s="8" t="s">
        <v>84</v>
      </c>
      <c r="O5" s="104"/>
      <c r="P5" s="84">
        <f>'FR2 CLSP+P '!AO5</f>
        <v>0</v>
      </c>
      <c r="Q5" s="84">
        <f>'FR2 CLSP+P '!AP5</f>
        <v>0</v>
      </c>
      <c r="R5" s="101"/>
      <c r="S5" s="102"/>
      <c r="T5" s="104"/>
    </row>
    <row r="6" spans="2:20" ht="13.15">
      <c r="B6" s="8"/>
      <c r="C6" s="104"/>
      <c r="D6" s="191"/>
      <c r="E6" s="69"/>
      <c r="F6" s="8"/>
      <c r="G6" s="104"/>
      <c r="H6" s="191"/>
      <c r="I6" s="101"/>
      <c r="J6" s="101"/>
      <c r="K6" s="102"/>
      <c r="L6" s="104"/>
      <c r="N6" s="8"/>
      <c r="O6" s="104"/>
      <c r="P6" s="191"/>
      <c r="Q6" s="101"/>
      <c r="R6" s="101"/>
      <c r="S6" s="102"/>
      <c r="T6" s="104"/>
    </row>
    <row r="7" spans="2:20" ht="13.15">
      <c r="B7" s="41" t="s">
        <v>35</v>
      </c>
      <c r="C7" s="104"/>
      <c r="D7" s="101"/>
      <c r="E7" s="114"/>
      <c r="F7" s="41" t="s">
        <v>35</v>
      </c>
      <c r="G7" s="104"/>
      <c r="H7" s="101"/>
      <c r="I7" s="101"/>
      <c r="J7" s="101"/>
      <c r="K7" s="102"/>
      <c r="L7" s="104"/>
      <c r="N7" s="41" t="s">
        <v>35</v>
      </c>
      <c r="O7" s="104"/>
      <c r="P7" s="101"/>
      <c r="Q7" s="101"/>
      <c r="R7" s="101"/>
      <c r="S7" s="102"/>
      <c r="T7" s="104"/>
    </row>
    <row r="8" spans="2:20" ht="13.15">
      <c r="B8" s="8" t="s">
        <v>36</v>
      </c>
      <c r="C8" s="104"/>
      <c r="D8" s="28">
        <f>'Budget (CLSP + Projects)'!O10</f>
        <v>0</v>
      </c>
      <c r="E8" s="105"/>
      <c r="F8" s="8" t="s">
        <v>36</v>
      </c>
      <c r="G8" s="104"/>
      <c r="H8" s="28">
        <f>'FR1 CLSP+P'!AO8</f>
        <v>0</v>
      </c>
      <c r="I8" s="84">
        <f>'FR1 CLSP+P'!AP8</f>
        <v>0</v>
      </c>
      <c r="J8" s="101"/>
      <c r="K8" s="102"/>
      <c r="L8" s="104"/>
      <c r="N8" s="8" t="s">
        <v>36</v>
      </c>
      <c r="O8" s="104"/>
      <c r="P8" s="84">
        <f>'FR2 CLSP+P '!AO8</f>
        <v>0</v>
      </c>
      <c r="Q8" s="84">
        <f>'FR2 CLSP+P '!AP8</f>
        <v>0</v>
      </c>
      <c r="R8" s="101"/>
      <c r="S8" s="102"/>
      <c r="T8" s="104"/>
    </row>
    <row r="9" spans="2:20" ht="13.15">
      <c r="B9" s="8" t="s">
        <v>37</v>
      </c>
      <c r="C9" s="104"/>
      <c r="D9" s="28">
        <f>'Budget (CLSP + Projects)'!O11</f>
        <v>0</v>
      </c>
      <c r="E9" s="105"/>
      <c r="F9" s="8" t="s">
        <v>37</v>
      </c>
      <c r="G9" s="104"/>
      <c r="H9" s="28">
        <f>'FR1 CLSP+P'!AO9</f>
        <v>0</v>
      </c>
      <c r="I9" s="84">
        <f>'FR1 CLSP+P'!AP9</f>
        <v>0</v>
      </c>
      <c r="J9" s="101"/>
      <c r="K9" s="102"/>
      <c r="L9" s="104"/>
      <c r="N9" s="8" t="s">
        <v>37</v>
      </c>
      <c r="O9" s="104"/>
      <c r="P9" s="84">
        <f>'FR2 CLSP+P '!AO9</f>
        <v>0</v>
      </c>
      <c r="Q9" s="84">
        <f>'FR2 CLSP+P '!AP9</f>
        <v>0</v>
      </c>
      <c r="R9" s="101"/>
      <c r="S9" s="102"/>
      <c r="T9" s="104"/>
    </row>
    <row r="10" spans="2:20" ht="13.15">
      <c r="B10" s="102"/>
      <c r="C10" s="104"/>
      <c r="D10" s="191"/>
      <c r="E10" s="69"/>
      <c r="F10" s="102"/>
      <c r="G10" s="104"/>
      <c r="H10" s="191"/>
      <c r="I10" s="101"/>
      <c r="J10" s="101"/>
      <c r="K10" s="102"/>
      <c r="L10" s="104"/>
      <c r="N10" s="102"/>
      <c r="O10" s="104"/>
      <c r="P10" s="191"/>
      <c r="Q10" s="101"/>
      <c r="R10" s="101"/>
      <c r="S10" s="102"/>
      <c r="T10" s="104"/>
    </row>
    <row r="11" spans="2:20" ht="13.15">
      <c r="B11" s="41" t="s">
        <v>85</v>
      </c>
      <c r="C11" s="75"/>
      <c r="D11" s="15"/>
      <c r="E11" s="115"/>
      <c r="F11" s="41" t="s">
        <v>85</v>
      </c>
      <c r="G11" s="75"/>
      <c r="H11" s="15"/>
      <c r="I11" s="15"/>
      <c r="J11" s="15"/>
      <c r="K11" s="60"/>
      <c r="L11" s="75"/>
      <c r="N11" s="41" t="s">
        <v>85</v>
      </c>
      <c r="O11" s="75"/>
      <c r="P11" s="15"/>
      <c r="Q11" s="15"/>
      <c r="R11" s="15"/>
      <c r="S11" s="60"/>
      <c r="T11" s="75"/>
    </row>
    <row r="12" spans="2:20">
      <c r="B12" s="8" t="s">
        <v>39</v>
      </c>
      <c r="C12" s="75"/>
      <c r="D12" s="28">
        <f>'Budget (CLSP + Projects)'!O14</f>
        <v>0</v>
      </c>
      <c r="E12" s="105"/>
      <c r="F12" s="8" t="s">
        <v>39</v>
      </c>
      <c r="G12" s="75"/>
      <c r="H12" s="28">
        <f>'FR1 CLSP+P'!AO12</f>
        <v>0</v>
      </c>
      <c r="I12" s="84">
        <f>'FR1 CLSP+P'!AP12</f>
        <v>0</v>
      </c>
      <c r="J12" s="84">
        <f t="shared" ref="J12:J17" si="0">I12-H12</f>
        <v>0</v>
      </c>
      <c r="K12" s="85" t="str">
        <f>IF(H12="","",IFERROR(ABS(J12/I12),""))</f>
        <v/>
      </c>
      <c r="L12" s="75"/>
      <c r="N12" s="8" t="s">
        <v>39</v>
      </c>
      <c r="O12" s="75"/>
      <c r="P12" s="84">
        <f>'FR2 CLSP+P '!AO12</f>
        <v>0</v>
      </c>
      <c r="Q12" s="84">
        <f>'FR2 CLSP+P '!AP12</f>
        <v>0</v>
      </c>
      <c r="R12" s="84">
        <f t="shared" ref="R12:R17" si="1">Q12-P12</f>
        <v>0</v>
      </c>
      <c r="S12" s="85" t="str">
        <f>IF(P12="","",IFERROR(ABS(R12/Q12),""))</f>
        <v/>
      </c>
      <c r="T12" s="75"/>
    </row>
    <row r="13" spans="2:20">
      <c r="B13" s="8" t="s">
        <v>40</v>
      </c>
      <c r="C13" s="75"/>
      <c r="D13" s="28">
        <f>'Budget (CLSP + Projects)'!O15</f>
        <v>0</v>
      </c>
      <c r="E13" s="105"/>
      <c r="F13" s="8" t="s">
        <v>40</v>
      </c>
      <c r="G13" s="75"/>
      <c r="H13" s="28">
        <f>'FR1 CLSP+P'!AO13</f>
        <v>0</v>
      </c>
      <c r="I13" s="84">
        <f>'FR1 CLSP+P'!AP13</f>
        <v>0</v>
      </c>
      <c r="J13" s="84">
        <f t="shared" si="0"/>
        <v>0</v>
      </c>
      <c r="K13" s="85" t="str">
        <f t="shared" ref="K13:K17" si="2">IF(H13="","",IFERROR(ABS(J13/I13),""))</f>
        <v/>
      </c>
      <c r="L13" s="75"/>
      <c r="N13" s="8" t="s">
        <v>40</v>
      </c>
      <c r="O13" s="75"/>
      <c r="P13" s="84">
        <f>'FR2 CLSP+P '!AO13</f>
        <v>0</v>
      </c>
      <c r="Q13" s="84">
        <f>'FR2 CLSP+P '!AP13</f>
        <v>0</v>
      </c>
      <c r="R13" s="84">
        <f t="shared" si="1"/>
        <v>0</v>
      </c>
      <c r="S13" s="85" t="str">
        <f t="shared" ref="S13:S17" si="3">IF(P13="","",IFERROR(ABS(R13/Q13),""))</f>
        <v/>
      </c>
      <c r="T13" s="75"/>
    </row>
    <row r="14" spans="2:20">
      <c r="B14" s="8" t="s">
        <v>41</v>
      </c>
      <c r="C14" s="75"/>
      <c r="D14" s="28">
        <f>'Budget (CLSP + Projects)'!O16</f>
        <v>0</v>
      </c>
      <c r="E14" s="105"/>
      <c r="F14" s="8" t="s">
        <v>41</v>
      </c>
      <c r="G14" s="75"/>
      <c r="H14" s="28">
        <f>'FR1 CLSP+P'!AO14</f>
        <v>0</v>
      </c>
      <c r="I14" s="84">
        <f>'FR1 CLSP+P'!AP14</f>
        <v>0</v>
      </c>
      <c r="J14" s="84">
        <f t="shared" si="0"/>
        <v>0</v>
      </c>
      <c r="K14" s="85" t="str">
        <f t="shared" si="2"/>
        <v/>
      </c>
      <c r="L14" s="75"/>
      <c r="N14" s="8" t="s">
        <v>41</v>
      </c>
      <c r="O14" s="75"/>
      <c r="P14" s="84">
        <f>'FR2 CLSP+P '!AO14</f>
        <v>0</v>
      </c>
      <c r="Q14" s="84">
        <f>'FR2 CLSP+P '!AP14</f>
        <v>0</v>
      </c>
      <c r="R14" s="84">
        <f t="shared" si="1"/>
        <v>0</v>
      </c>
      <c r="S14" s="85" t="str">
        <f t="shared" si="3"/>
        <v/>
      </c>
      <c r="T14" s="75"/>
    </row>
    <row r="15" spans="2:20">
      <c r="B15" s="8" t="s">
        <v>42</v>
      </c>
      <c r="C15" s="75"/>
      <c r="D15" s="28">
        <f>'Budget (CLSP + Projects)'!O17</f>
        <v>0</v>
      </c>
      <c r="E15" s="105"/>
      <c r="F15" s="8" t="s">
        <v>42</v>
      </c>
      <c r="G15" s="75"/>
      <c r="H15" s="28">
        <f>'FR1 CLSP+P'!AO15</f>
        <v>0</v>
      </c>
      <c r="I15" s="84">
        <f>'FR1 CLSP+P'!AP15</f>
        <v>0</v>
      </c>
      <c r="J15" s="84">
        <f t="shared" si="0"/>
        <v>0</v>
      </c>
      <c r="K15" s="85" t="str">
        <f t="shared" si="2"/>
        <v/>
      </c>
      <c r="L15" s="75"/>
      <c r="N15" s="8" t="s">
        <v>42</v>
      </c>
      <c r="O15" s="75"/>
      <c r="P15" s="84">
        <f>'FR2 CLSP+P '!AO15</f>
        <v>0</v>
      </c>
      <c r="Q15" s="84">
        <f>'FR2 CLSP+P '!AP15</f>
        <v>0</v>
      </c>
      <c r="R15" s="84">
        <f t="shared" si="1"/>
        <v>0</v>
      </c>
      <c r="S15" s="85" t="str">
        <f t="shared" si="3"/>
        <v/>
      </c>
      <c r="T15" s="75"/>
    </row>
    <row r="16" spans="2:20">
      <c r="B16" s="8" t="s">
        <v>43</v>
      </c>
      <c r="C16" s="75"/>
      <c r="D16" s="28">
        <f>'Budget (CLSP + Projects)'!O18</f>
        <v>0</v>
      </c>
      <c r="E16" s="105"/>
      <c r="F16" s="8" t="s">
        <v>43</v>
      </c>
      <c r="G16" s="75"/>
      <c r="H16" s="28">
        <f>'FR1 CLSP+P'!AO16</f>
        <v>0</v>
      </c>
      <c r="I16" s="84">
        <f>'FR1 CLSP+P'!AP16</f>
        <v>0</v>
      </c>
      <c r="J16" s="84">
        <f t="shared" si="0"/>
        <v>0</v>
      </c>
      <c r="K16" s="85" t="str">
        <f t="shared" si="2"/>
        <v/>
      </c>
      <c r="L16" s="75"/>
      <c r="N16" s="8" t="s">
        <v>43</v>
      </c>
      <c r="O16" s="75"/>
      <c r="P16" s="84">
        <f>'FR2 CLSP+P '!AO16</f>
        <v>0</v>
      </c>
      <c r="Q16" s="84">
        <f>'FR2 CLSP+P '!AP16</f>
        <v>0</v>
      </c>
      <c r="R16" s="84">
        <f t="shared" si="1"/>
        <v>0</v>
      </c>
      <c r="S16" s="85" t="str">
        <f t="shared" si="3"/>
        <v/>
      </c>
      <c r="T16" s="75"/>
    </row>
    <row r="17" spans="2:20">
      <c r="B17" s="8" t="s">
        <v>44</v>
      </c>
      <c r="C17" s="75"/>
      <c r="D17" s="28">
        <f>'Budget (CLSP + Projects)'!O19</f>
        <v>0</v>
      </c>
      <c r="E17" s="105"/>
      <c r="F17" s="8" t="s">
        <v>44</v>
      </c>
      <c r="G17" s="75"/>
      <c r="H17" s="28">
        <f>'FR1 CLSP+P'!AO17</f>
        <v>0</v>
      </c>
      <c r="I17" s="84">
        <f>'FR1 CLSP+P'!AP17</f>
        <v>0</v>
      </c>
      <c r="J17" s="84">
        <f t="shared" si="0"/>
        <v>0</v>
      </c>
      <c r="K17" s="85" t="str">
        <f t="shared" si="2"/>
        <v/>
      </c>
      <c r="L17" s="75"/>
      <c r="N17" s="8" t="s">
        <v>44</v>
      </c>
      <c r="O17" s="75"/>
      <c r="P17" s="84">
        <f>'FR2 CLSP+P '!AO17</f>
        <v>0</v>
      </c>
      <c r="Q17" s="84">
        <f>'FR2 CLSP+P '!AP17</f>
        <v>0</v>
      </c>
      <c r="R17" s="84">
        <f t="shared" si="1"/>
        <v>0</v>
      </c>
      <c r="S17" s="85" t="str">
        <f t="shared" si="3"/>
        <v/>
      </c>
      <c r="T17" s="75"/>
    </row>
    <row r="18" spans="2:20">
      <c r="B18" s="8"/>
      <c r="C18" s="75"/>
      <c r="D18" s="5"/>
      <c r="E18" s="112"/>
      <c r="F18" s="8"/>
      <c r="G18" s="75"/>
      <c r="H18" s="5"/>
      <c r="I18" s="10"/>
      <c r="J18" s="5"/>
      <c r="K18" s="61"/>
      <c r="L18" s="75"/>
      <c r="N18" s="8"/>
      <c r="O18" s="75"/>
      <c r="P18" s="5"/>
      <c r="Q18" s="10"/>
      <c r="R18" s="5"/>
      <c r="S18" s="61"/>
      <c r="T18" s="75"/>
    </row>
    <row r="19" spans="2:20" ht="13.15">
      <c r="B19" s="96" t="str">
        <f>'FR1 CLSP+P'!AC19</f>
        <v/>
      </c>
      <c r="C19" s="75"/>
      <c r="D19" s="28">
        <f>'Budget (CLSP + Projects)'!O21</f>
        <v>0</v>
      </c>
      <c r="E19" s="105"/>
      <c r="F19" s="96" t="str">
        <f>'FR1 CLSP+P'!AM19</f>
        <v>Total half-year CLSP income in 2019-20</v>
      </c>
      <c r="G19" s="75"/>
      <c r="H19" s="110">
        <f>'FR1 CLSP+P'!AO19</f>
        <v>0</v>
      </c>
      <c r="I19" s="28">
        <f>I17+I3/2</f>
        <v>0</v>
      </c>
      <c r="J19" s="84">
        <f t="shared" ref="J19" si="4">I19-H19</f>
        <v>0</v>
      </c>
      <c r="K19" s="85" t="str">
        <f t="shared" ref="K19" si="5">IF(H19="","",IFERROR(ABS(J19/I19),""))</f>
        <v/>
      </c>
      <c r="L19" s="75"/>
      <c r="N19" s="96" t="str">
        <f>'FR2 CLSP+P '!C19</f>
        <v>Total CLSP income in 2019-20</v>
      </c>
      <c r="O19" s="75"/>
      <c r="P19" s="28">
        <f>SUM(P12:P17)+((P8+P9)/2)</f>
        <v>0</v>
      </c>
      <c r="Q19" s="107">
        <f>'Budget (CLSP + Projects)'!M21</f>
        <v>0</v>
      </c>
      <c r="R19" s="84">
        <f t="shared" ref="R19" si="6">Q19-P19</f>
        <v>0</v>
      </c>
      <c r="S19" s="85" t="str">
        <f t="shared" ref="S19" si="7">IF(P19="","",IFERROR(ABS(R19/Q19),""))</f>
        <v/>
      </c>
      <c r="T19" s="75"/>
    </row>
    <row r="20" spans="2:20">
      <c r="B20" s="12"/>
      <c r="C20" s="75"/>
      <c r="D20" s="5"/>
      <c r="E20" s="112"/>
      <c r="F20" s="12"/>
      <c r="G20" s="75"/>
      <c r="H20" s="5"/>
      <c r="I20" s="5"/>
      <c r="J20" s="5"/>
      <c r="K20" s="61"/>
      <c r="L20" s="75"/>
      <c r="N20" s="12"/>
      <c r="O20" s="75"/>
      <c r="P20" s="5"/>
      <c r="Q20" s="10"/>
      <c r="R20" s="5"/>
      <c r="S20" s="61"/>
      <c r="T20" s="75"/>
    </row>
    <row r="21" spans="2:20" s="1" customFormat="1" ht="13.15">
      <c r="B21" s="29" t="s">
        <v>103</v>
      </c>
      <c r="C21" s="104"/>
      <c r="D21" s="110">
        <f>'Budget (CLSP + Projects)'!O23</f>
        <v>0</v>
      </c>
      <c r="E21" s="116"/>
      <c r="F21" s="29" t="s">
        <v>103</v>
      </c>
      <c r="G21" s="104"/>
      <c r="H21" s="110">
        <f>'FR1 CLSP+P'!AO21</f>
        <v>0</v>
      </c>
      <c r="I21" s="110">
        <f>I19+I5/2</f>
        <v>0</v>
      </c>
      <c r="J21" s="111">
        <f t="shared" ref="J21" si="8">I21-H21</f>
        <v>0</v>
      </c>
      <c r="K21" s="123" t="str">
        <f t="shared" ref="K21" si="9">IF(H21="","",IFERROR(ABS(J21/I21),""))</f>
        <v/>
      </c>
      <c r="L21" s="104"/>
      <c r="N21" s="29" t="s">
        <v>103</v>
      </c>
      <c r="O21" s="104"/>
      <c r="P21" s="110">
        <f>P19+P5/2</f>
        <v>0</v>
      </c>
      <c r="Q21" s="124">
        <f>'Budget (CLSP + Projects)'!M23</f>
        <v>0</v>
      </c>
      <c r="R21" s="111">
        <f t="shared" ref="R21" si="10">Q21-P21</f>
        <v>0</v>
      </c>
      <c r="S21" s="123" t="str">
        <f t="shared" ref="S21" si="11">IF(P21="","",IFERROR(ABS(R21/Q21),""))</f>
        <v/>
      </c>
      <c r="T21" s="104"/>
    </row>
    <row r="22" spans="2:20">
      <c r="B22" s="44"/>
      <c r="C22" s="77"/>
      <c r="D22" s="44"/>
      <c r="E22" s="112"/>
      <c r="F22" s="44"/>
      <c r="G22" s="77"/>
      <c r="H22" s="44"/>
      <c r="I22" s="44"/>
      <c r="J22" s="44"/>
      <c r="K22" s="62"/>
      <c r="L22" s="77"/>
      <c r="N22" s="44"/>
      <c r="O22" s="77"/>
      <c r="P22" s="44"/>
      <c r="Q22" s="98"/>
      <c r="R22" s="44"/>
      <c r="S22" s="62"/>
      <c r="T22" s="77"/>
    </row>
    <row r="23" spans="2:20">
      <c r="B23" s="42"/>
      <c r="C23" s="74"/>
      <c r="D23" s="42"/>
      <c r="E23" s="112"/>
      <c r="F23" s="42"/>
      <c r="G23" s="74"/>
      <c r="H23" s="42"/>
      <c r="I23" s="42"/>
      <c r="J23" s="42"/>
      <c r="K23" s="63"/>
      <c r="L23" s="74"/>
      <c r="N23" s="42"/>
      <c r="O23" s="74"/>
      <c r="P23" s="42"/>
      <c r="Q23" s="99"/>
      <c r="R23" s="42"/>
      <c r="S23" s="63"/>
      <c r="T23" s="74"/>
    </row>
    <row r="24" spans="2:20">
      <c r="B24" s="5"/>
      <c r="C24" s="75"/>
      <c r="D24" s="5"/>
      <c r="E24" s="112"/>
      <c r="F24" s="5"/>
      <c r="G24" s="75"/>
      <c r="H24" s="5"/>
      <c r="I24" s="5"/>
      <c r="J24" s="5"/>
      <c r="K24" s="61"/>
      <c r="L24" s="75"/>
      <c r="N24" s="5"/>
      <c r="O24" s="75"/>
      <c r="P24" s="5"/>
      <c r="Q24" s="10"/>
      <c r="R24" s="5"/>
      <c r="S24" s="61"/>
      <c r="T24" s="75"/>
    </row>
    <row r="25" spans="2:20">
      <c r="B25" s="8" t="s">
        <v>47</v>
      </c>
      <c r="C25" s="75"/>
      <c r="D25" s="28">
        <f>'Budget (CLSP + Projects)'!O27</f>
        <v>0</v>
      </c>
      <c r="E25" s="105"/>
      <c r="F25" s="8" t="s">
        <v>47</v>
      </c>
      <c r="G25" s="75"/>
      <c r="H25" s="28">
        <f>'FR1 CLSP+P'!AO25</f>
        <v>0</v>
      </c>
      <c r="I25" s="84">
        <f>'FR1 CLSP+P'!AP25</f>
        <v>0</v>
      </c>
      <c r="J25" s="84">
        <f t="shared" ref="J25:J28" si="12">I25-H25</f>
        <v>0</v>
      </c>
      <c r="K25" s="85" t="str">
        <f t="shared" ref="K25:K28" si="13">IF(H25="","",IFERROR(ABS(J25/I25),""))</f>
        <v/>
      </c>
      <c r="L25" s="75"/>
      <c r="N25" s="8" t="s">
        <v>47</v>
      </c>
      <c r="O25" s="75"/>
      <c r="P25" s="84">
        <f>'FR2 CLSP+P '!AO25</f>
        <v>0</v>
      </c>
      <c r="Q25" s="84">
        <f>'FR2 CLSP+P '!AP25</f>
        <v>0</v>
      </c>
      <c r="R25" s="84">
        <f t="shared" ref="R25:R28" si="14">Q25-P25</f>
        <v>0</v>
      </c>
      <c r="S25" s="85" t="str">
        <f t="shared" ref="S25:S28" si="15">IF(P25="","",IFERROR(ABS(R25/Q25),""))</f>
        <v/>
      </c>
      <c r="T25" s="75"/>
    </row>
    <row r="26" spans="2:20">
      <c r="B26" s="8" t="s">
        <v>48</v>
      </c>
      <c r="C26" s="75"/>
      <c r="D26" s="28">
        <f>'Budget (CLSP + Projects)'!O28</f>
        <v>0</v>
      </c>
      <c r="E26" s="105"/>
      <c r="F26" s="8" t="s">
        <v>48</v>
      </c>
      <c r="G26" s="75"/>
      <c r="H26" s="28">
        <f>'FR1 CLSP+P'!AO26</f>
        <v>0</v>
      </c>
      <c r="I26" s="84">
        <f>'FR1 CLSP+P'!AP26</f>
        <v>0</v>
      </c>
      <c r="J26" s="84">
        <f t="shared" si="12"/>
        <v>0</v>
      </c>
      <c r="K26" s="85" t="str">
        <f t="shared" si="13"/>
        <v/>
      </c>
      <c r="L26" s="75"/>
      <c r="N26" s="8" t="s">
        <v>48</v>
      </c>
      <c r="O26" s="75"/>
      <c r="P26" s="84">
        <f>'FR2 CLSP+P '!AO26</f>
        <v>0</v>
      </c>
      <c r="Q26" s="84">
        <f>'FR2 CLSP+P '!AP26</f>
        <v>0</v>
      </c>
      <c r="R26" s="84">
        <f t="shared" si="14"/>
        <v>0</v>
      </c>
      <c r="S26" s="85" t="str">
        <f t="shared" si="15"/>
        <v/>
      </c>
      <c r="T26" s="75"/>
    </row>
    <row r="27" spans="2:20">
      <c r="B27" s="8" t="s">
        <v>49</v>
      </c>
      <c r="C27" s="75"/>
      <c r="D27" s="28">
        <f>'Budget (CLSP + Projects)'!O29</f>
        <v>0</v>
      </c>
      <c r="E27" s="105"/>
      <c r="F27" s="8" t="s">
        <v>49</v>
      </c>
      <c r="G27" s="75"/>
      <c r="H27" s="28">
        <f>'FR1 CLSP+P'!AO27</f>
        <v>0</v>
      </c>
      <c r="I27" s="84">
        <f>'FR1 CLSP+P'!AP27</f>
        <v>0</v>
      </c>
      <c r="J27" s="84">
        <f t="shared" si="12"/>
        <v>0</v>
      </c>
      <c r="K27" s="85" t="str">
        <f t="shared" si="13"/>
        <v/>
      </c>
      <c r="L27" s="75"/>
      <c r="N27" s="8" t="s">
        <v>49</v>
      </c>
      <c r="O27" s="75"/>
      <c r="P27" s="84">
        <f>'FR2 CLSP+P '!AO27</f>
        <v>0</v>
      </c>
      <c r="Q27" s="84">
        <f>'FR2 CLSP+P '!AP27</f>
        <v>0</v>
      </c>
      <c r="R27" s="84">
        <f t="shared" si="14"/>
        <v>0</v>
      </c>
      <c r="S27" s="85" t="str">
        <f t="shared" si="15"/>
        <v/>
      </c>
      <c r="T27" s="75"/>
    </row>
    <row r="28" spans="2:20" s="1" customFormat="1" ht="13.15">
      <c r="B28" s="29" t="s">
        <v>87</v>
      </c>
      <c r="C28" s="104"/>
      <c r="D28" s="110">
        <f>'Budget (CLSP + Projects)'!O30</f>
        <v>0</v>
      </c>
      <c r="E28" s="116"/>
      <c r="F28" s="29" t="s">
        <v>87</v>
      </c>
      <c r="G28" s="104"/>
      <c r="H28" s="110">
        <f>'FR1 CLSP+P'!AO28</f>
        <v>0</v>
      </c>
      <c r="I28" s="30">
        <f>SUM(I25:I27)</f>
        <v>0</v>
      </c>
      <c r="J28" s="111">
        <f t="shared" si="12"/>
        <v>0</v>
      </c>
      <c r="K28" s="123" t="str">
        <f t="shared" si="13"/>
        <v/>
      </c>
      <c r="L28" s="104"/>
      <c r="N28" s="29" t="s">
        <v>87</v>
      </c>
      <c r="O28" s="104"/>
      <c r="P28" s="30">
        <f>SUM(P25:P27)</f>
        <v>0</v>
      </c>
      <c r="Q28" s="124">
        <f>'Budget (CLSP + Projects)'!M30</f>
        <v>0</v>
      </c>
      <c r="R28" s="111">
        <f t="shared" si="14"/>
        <v>0</v>
      </c>
      <c r="S28" s="123" t="str">
        <f t="shared" si="15"/>
        <v/>
      </c>
      <c r="T28" s="104"/>
    </row>
    <row r="29" spans="2:20">
      <c r="B29" s="5"/>
      <c r="C29" s="75"/>
      <c r="D29" s="5"/>
      <c r="E29" s="112"/>
      <c r="F29" s="5"/>
      <c r="G29" s="75"/>
      <c r="H29" s="5"/>
      <c r="I29" s="5"/>
      <c r="J29" s="5"/>
      <c r="K29" s="61"/>
      <c r="L29" s="75"/>
      <c r="N29" s="5"/>
      <c r="O29" s="75"/>
      <c r="P29" s="5"/>
      <c r="Q29" s="10"/>
      <c r="R29" s="5"/>
      <c r="S29" s="61"/>
      <c r="T29" s="75"/>
    </row>
    <row r="30" spans="2:20">
      <c r="B30" s="8" t="str">
        <f>'Budget (CLSP + Projects)'!C32</f>
        <v>Rent (amortised)</v>
      </c>
      <c r="C30" s="75"/>
      <c r="D30" s="28">
        <f>'Budget (CLSP + Projects)'!O32</f>
        <v>0</v>
      </c>
      <c r="E30" s="105"/>
      <c r="F30" s="8" t="str">
        <f>B30</f>
        <v>Rent (amortised)</v>
      </c>
      <c r="G30" s="75"/>
      <c r="H30" s="28">
        <f>'FR1 CLSP+P'!AO30</f>
        <v>0</v>
      </c>
      <c r="I30" s="84">
        <f>'FR1 CLSP+P'!AP30</f>
        <v>0</v>
      </c>
      <c r="J30" s="84">
        <f t="shared" ref="J30:J50" si="16">I30-H30</f>
        <v>0</v>
      </c>
      <c r="K30" s="85" t="str">
        <f t="shared" ref="K30:K50" si="17">IF(H30="","",IFERROR(ABS(J30/I30),""))</f>
        <v/>
      </c>
      <c r="L30" s="75"/>
      <c r="N30" s="8" t="str">
        <f>F30</f>
        <v>Rent (amortised)</v>
      </c>
      <c r="O30" s="75"/>
      <c r="P30" s="84">
        <f>'FR2 CLSP+P '!AO30</f>
        <v>0</v>
      </c>
      <c r="Q30" s="84">
        <f>'FR2 CLSP+P '!AP30</f>
        <v>0</v>
      </c>
      <c r="R30" s="84">
        <f t="shared" ref="R30:R50" si="18">Q30-P30</f>
        <v>0</v>
      </c>
      <c r="S30" s="85" t="str">
        <f t="shared" ref="S30:S50" si="19">IF(P30="","",IFERROR(ABS(R30/Q30),""))</f>
        <v/>
      </c>
      <c r="T30" s="75"/>
    </row>
    <row r="31" spans="2:20">
      <c r="B31" s="8" t="str">
        <f>'Budget (CLSP + Projects)'!C33</f>
        <v>Repairs and Maintenance</v>
      </c>
      <c r="C31" s="75"/>
      <c r="D31" s="28">
        <f>'Budget (CLSP + Projects)'!O33</f>
        <v>0</v>
      </c>
      <c r="E31" s="105"/>
      <c r="F31" s="8" t="str">
        <f t="shared" ref="F31:F47" si="20">B31</f>
        <v>Repairs and Maintenance</v>
      </c>
      <c r="G31" s="75"/>
      <c r="H31" s="28">
        <f>'FR1 CLSP+P'!AO31</f>
        <v>0</v>
      </c>
      <c r="I31" s="84">
        <f>'FR1 CLSP+P'!AP31</f>
        <v>0</v>
      </c>
      <c r="J31" s="84">
        <f t="shared" si="16"/>
        <v>0</v>
      </c>
      <c r="K31" s="85" t="str">
        <f t="shared" si="17"/>
        <v/>
      </c>
      <c r="L31" s="75"/>
      <c r="N31" s="8" t="str">
        <f t="shared" ref="N31:N47" si="21">F31</f>
        <v>Repairs and Maintenance</v>
      </c>
      <c r="O31" s="75"/>
      <c r="P31" s="84">
        <f>'FR2 CLSP+P '!AO31</f>
        <v>0</v>
      </c>
      <c r="Q31" s="84">
        <f>'FR2 CLSP+P '!AP31</f>
        <v>0</v>
      </c>
      <c r="R31" s="84">
        <f t="shared" si="18"/>
        <v>0</v>
      </c>
      <c r="S31" s="85" t="str">
        <f t="shared" si="19"/>
        <v/>
      </c>
      <c r="T31" s="75"/>
    </row>
    <row r="32" spans="2:20">
      <c r="B32" s="8" t="str">
        <f>'Budget (CLSP + Projects)'!C34</f>
        <v>Other Premises Costs</v>
      </c>
      <c r="C32" s="75"/>
      <c r="D32" s="28">
        <f>'Budget (CLSP + Projects)'!O34</f>
        <v>0</v>
      </c>
      <c r="E32" s="105"/>
      <c r="F32" s="8" t="str">
        <f t="shared" si="20"/>
        <v>Other Premises Costs</v>
      </c>
      <c r="G32" s="75"/>
      <c r="H32" s="28">
        <f>'FR1 CLSP+P'!AO32</f>
        <v>0</v>
      </c>
      <c r="I32" s="84">
        <f>'FR1 CLSP+P'!AP32</f>
        <v>0</v>
      </c>
      <c r="J32" s="84">
        <f t="shared" si="16"/>
        <v>0</v>
      </c>
      <c r="K32" s="85" t="str">
        <f t="shared" si="17"/>
        <v/>
      </c>
      <c r="L32" s="75"/>
      <c r="N32" s="8" t="str">
        <f t="shared" si="21"/>
        <v>Other Premises Costs</v>
      </c>
      <c r="O32" s="75"/>
      <c r="P32" s="84">
        <f>'FR2 CLSP+P '!AO32</f>
        <v>0</v>
      </c>
      <c r="Q32" s="84">
        <f>'FR2 CLSP+P '!AP32</f>
        <v>0</v>
      </c>
      <c r="R32" s="84">
        <f t="shared" si="18"/>
        <v>0</v>
      </c>
      <c r="S32" s="85" t="str">
        <f t="shared" si="19"/>
        <v/>
      </c>
      <c r="T32" s="75"/>
    </row>
    <row r="33" spans="2:20">
      <c r="B33" s="8" t="str">
        <f>'Budget (CLSP + Projects)'!C35</f>
        <v>Staff Training</v>
      </c>
      <c r="C33" s="75"/>
      <c r="D33" s="28">
        <f>'Budget (CLSP + Projects)'!O35</f>
        <v>0</v>
      </c>
      <c r="E33" s="105"/>
      <c r="F33" s="8" t="str">
        <f t="shared" si="20"/>
        <v>Staff Training</v>
      </c>
      <c r="G33" s="75"/>
      <c r="H33" s="28">
        <f>'FR1 CLSP+P'!AO33</f>
        <v>0</v>
      </c>
      <c r="I33" s="84">
        <f>'FR1 CLSP+P'!AP33</f>
        <v>0</v>
      </c>
      <c r="J33" s="84">
        <f t="shared" si="16"/>
        <v>0</v>
      </c>
      <c r="K33" s="85" t="str">
        <f t="shared" si="17"/>
        <v/>
      </c>
      <c r="L33" s="75"/>
      <c r="N33" s="8" t="str">
        <f t="shared" si="21"/>
        <v>Staff Training</v>
      </c>
      <c r="O33" s="75"/>
      <c r="P33" s="84">
        <f>'FR2 CLSP+P '!AO33</f>
        <v>0</v>
      </c>
      <c r="Q33" s="84">
        <f>'FR2 CLSP+P '!AP33</f>
        <v>0</v>
      </c>
      <c r="R33" s="84">
        <f t="shared" si="18"/>
        <v>0</v>
      </c>
      <c r="S33" s="85" t="str">
        <f t="shared" si="19"/>
        <v/>
      </c>
      <c r="T33" s="75"/>
    </row>
    <row r="34" spans="2:20">
      <c r="B34" s="8" t="str">
        <f>'Budget (CLSP + Projects)'!C36</f>
        <v>Staff Recruitment</v>
      </c>
      <c r="C34" s="75"/>
      <c r="D34" s="28">
        <f>'Budget (CLSP + Projects)'!O36</f>
        <v>0</v>
      </c>
      <c r="E34" s="105"/>
      <c r="F34" s="8" t="str">
        <f t="shared" si="20"/>
        <v>Staff Recruitment</v>
      </c>
      <c r="G34" s="75"/>
      <c r="H34" s="28">
        <f>'FR1 CLSP+P'!AO34</f>
        <v>0</v>
      </c>
      <c r="I34" s="84">
        <f>'FR1 CLSP+P'!AP34</f>
        <v>0</v>
      </c>
      <c r="J34" s="84">
        <f t="shared" si="16"/>
        <v>0</v>
      </c>
      <c r="K34" s="85" t="str">
        <f t="shared" si="17"/>
        <v/>
      </c>
      <c r="L34" s="75"/>
      <c r="N34" s="8" t="str">
        <f t="shared" si="21"/>
        <v>Staff Recruitment</v>
      </c>
      <c r="O34" s="75"/>
      <c r="P34" s="84">
        <f>'FR2 CLSP+P '!AO34</f>
        <v>0</v>
      </c>
      <c r="Q34" s="84">
        <f>'FR2 CLSP+P '!AP34</f>
        <v>0</v>
      </c>
      <c r="R34" s="84">
        <f t="shared" si="18"/>
        <v>0</v>
      </c>
      <c r="S34" s="85" t="str">
        <f t="shared" si="19"/>
        <v/>
      </c>
      <c r="T34" s="75"/>
    </row>
    <row r="35" spans="2:20">
      <c r="B35" s="8" t="str">
        <f>'Budget (CLSP + Projects)'!C37</f>
        <v>Communications</v>
      </c>
      <c r="C35" s="75"/>
      <c r="D35" s="28">
        <f>'Budget (CLSP + Projects)'!O37</f>
        <v>0</v>
      </c>
      <c r="E35" s="105"/>
      <c r="F35" s="8" t="str">
        <f t="shared" si="20"/>
        <v>Communications</v>
      </c>
      <c r="G35" s="75"/>
      <c r="H35" s="28">
        <f>'FR1 CLSP+P'!AO35</f>
        <v>0</v>
      </c>
      <c r="I35" s="84">
        <f>'FR1 CLSP+P'!AP35</f>
        <v>0</v>
      </c>
      <c r="J35" s="84">
        <f t="shared" si="16"/>
        <v>0</v>
      </c>
      <c r="K35" s="85" t="str">
        <f t="shared" si="17"/>
        <v/>
      </c>
      <c r="L35" s="75"/>
      <c r="N35" s="8" t="str">
        <f t="shared" si="21"/>
        <v>Communications</v>
      </c>
      <c r="O35" s="75"/>
      <c r="P35" s="84">
        <f>'FR2 CLSP+P '!AO35</f>
        <v>0</v>
      </c>
      <c r="Q35" s="84">
        <f>'FR2 CLSP+P '!AP35</f>
        <v>0</v>
      </c>
      <c r="R35" s="84">
        <f t="shared" si="18"/>
        <v>0</v>
      </c>
      <c r="S35" s="85" t="str">
        <f t="shared" si="19"/>
        <v/>
      </c>
      <c r="T35" s="75"/>
    </row>
    <row r="36" spans="2:20">
      <c r="B36" s="8" t="str">
        <f>'Budget (CLSP + Projects)'!C38</f>
        <v>Office Overheads</v>
      </c>
      <c r="C36" s="75"/>
      <c r="D36" s="28">
        <f>'Budget (CLSP + Projects)'!O38</f>
        <v>0</v>
      </c>
      <c r="E36" s="105"/>
      <c r="F36" s="8" t="str">
        <f t="shared" si="20"/>
        <v>Office Overheads</v>
      </c>
      <c r="G36" s="75"/>
      <c r="H36" s="28">
        <f>'FR1 CLSP+P'!AO36</f>
        <v>0</v>
      </c>
      <c r="I36" s="84">
        <f>'FR1 CLSP+P'!AP36</f>
        <v>0</v>
      </c>
      <c r="J36" s="84">
        <f t="shared" si="16"/>
        <v>0</v>
      </c>
      <c r="K36" s="85" t="str">
        <f t="shared" si="17"/>
        <v/>
      </c>
      <c r="L36" s="75"/>
      <c r="N36" s="8" t="str">
        <f t="shared" si="21"/>
        <v>Office Overheads</v>
      </c>
      <c r="O36" s="75"/>
      <c r="P36" s="84">
        <f>'FR2 CLSP+P '!AO36</f>
        <v>0</v>
      </c>
      <c r="Q36" s="84">
        <f>'FR2 CLSP+P '!AP36</f>
        <v>0</v>
      </c>
      <c r="R36" s="84">
        <f t="shared" si="18"/>
        <v>0</v>
      </c>
      <c r="S36" s="85" t="str">
        <f t="shared" si="19"/>
        <v/>
      </c>
      <c r="T36" s="75"/>
    </row>
    <row r="37" spans="2:20">
      <c r="B37" s="8" t="str">
        <f>'Budget (CLSP + Projects)'!C39</f>
        <v>Insurance</v>
      </c>
      <c r="C37" s="75"/>
      <c r="D37" s="28">
        <f>'Budget (CLSP + Projects)'!O39</f>
        <v>0</v>
      </c>
      <c r="E37" s="105"/>
      <c r="F37" s="8" t="str">
        <f t="shared" si="20"/>
        <v>Insurance</v>
      </c>
      <c r="G37" s="75"/>
      <c r="H37" s="28">
        <f>'FR1 CLSP+P'!AO37</f>
        <v>0</v>
      </c>
      <c r="I37" s="84">
        <f>'FR1 CLSP+P'!AP37</f>
        <v>0</v>
      </c>
      <c r="J37" s="84">
        <f t="shared" si="16"/>
        <v>0</v>
      </c>
      <c r="K37" s="85" t="str">
        <f t="shared" si="17"/>
        <v/>
      </c>
      <c r="L37" s="75"/>
      <c r="N37" s="8" t="str">
        <f t="shared" si="21"/>
        <v>Insurance</v>
      </c>
      <c r="O37" s="75"/>
      <c r="P37" s="84">
        <f>'FR2 CLSP+P '!AO37</f>
        <v>0</v>
      </c>
      <c r="Q37" s="84">
        <f>'FR2 CLSP+P '!AP37</f>
        <v>0</v>
      </c>
      <c r="R37" s="84">
        <f t="shared" si="18"/>
        <v>0</v>
      </c>
      <c r="S37" s="85" t="str">
        <f t="shared" si="19"/>
        <v/>
      </c>
      <c r="T37" s="75"/>
    </row>
    <row r="38" spans="2:20">
      <c r="B38" s="8" t="str">
        <f>'Budget (CLSP + Projects)'!C40</f>
        <v>Finance, Audit &amp; Accounting Fees</v>
      </c>
      <c r="C38" s="75"/>
      <c r="D38" s="28">
        <f>'Budget (CLSP + Projects)'!O40</f>
        <v>0</v>
      </c>
      <c r="E38" s="105"/>
      <c r="F38" s="8" t="str">
        <f t="shared" si="20"/>
        <v>Finance, Audit &amp; Accounting Fees</v>
      </c>
      <c r="G38" s="75"/>
      <c r="H38" s="28">
        <f>'FR1 CLSP+P'!AO38</f>
        <v>0</v>
      </c>
      <c r="I38" s="84">
        <f>'FR1 CLSP+P'!AP38</f>
        <v>0</v>
      </c>
      <c r="J38" s="84">
        <f t="shared" si="16"/>
        <v>0</v>
      </c>
      <c r="K38" s="85" t="str">
        <f t="shared" si="17"/>
        <v/>
      </c>
      <c r="L38" s="75"/>
      <c r="N38" s="8" t="str">
        <f t="shared" si="21"/>
        <v>Finance, Audit &amp; Accounting Fees</v>
      </c>
      <c r="O38" s="75"/>
      <c r="P38" s="84">
        <f>'FR2 CLSP+P '!AO38</f>
        <v>0</v>
      </c>
      <c r="Q38" s="84">
        <f>'FR2 CLSP+P '!AP38</f>
        <v>0</v>
      </c>
      <c r="R38" s="84">
        <f t="shared" si="18"/>
        <v>0</v>
      </c>
      <c r="S38" s="85" t="str">
        <f t="shared" si="19"/>
        <v/>
      </c>
      <c r="T38" s="75"/>
    </row>
    <row r="39" spans="2:20">
      <c r="B39" s="8" t="str">
        <f>'Budget (CLSP + Projects)'!C41</f>
        <v>Library, Resources &amp; Subscriptions</v>
      </c>
      <c r="C39" s="75"/>
      <c r="D39" s="28">
        <f>'Budget (CLSP + Projects)'!O41</f>
        <v>0</v>
      </c>
      <c r="E39" s="105"/>
      <c r="F39" s="8" t="str">
        <f t="shared" si="20"/>
        <v>Library, Resources &amp; Subscriptions</v>
      </c>
      <c r="G39" s="75"/>
      <c r="H39" s="28">
        <f>'FR1 CLSP+P'!AO39</f>
        <v>0</v>
      </c>
      <c r="I39" s="84">
        <f>'FR1 CLSP+P'!AP39</f>
        <v>0</v>
      </c>
      <c r="J39" s="84">
        <f t="shared" si="16"/>
        <v>0</v>
      </c>
      <c r="K39" s="85" t="str">
        <f t="shared" si="17"/>
        <v/>
      </c>
      <c r="L39" s="75"/>
      <c r="N39" s="8" t="str">
        <f t="shared" si="21"/>
        <v>Library, Resources &amp; Subscriptions</v>
      </c>
      <c r="O39" s="75"/>
      <c r="P39" s="84">
        <f>'FR2 CLSP+P '!AO39</f>
        <v>0</v>
      </c>
      <c r="Q39" s="84">
        <f>'FR2 CLSP+P '!AP39</f>
        <v>0</v>
      </c>
      <c r="R39" s="84">
        <f t="shared" si="18"/>
        <v>0</v>
      </c>
      <c r="S39" s="85" t="str">
        <f t="shared" si="19"/>
        <v/>
      </c>
      <c r="T39" s="75"/>
    </row>
    <row r="40" spans="2:20">
      <c r="B40" s="8" t="str">
        <f>'Budget (CLSP + Projects)'!C42</f>
        <v>Travel</v>
      </c>
      <c r="C40" s="75"/>
      <c r="D40" s="28">
        <f>'Budget (CLSP + Projects)'!O42</f>
        <v>0</v>
      </c>
      <c r="E40" s="105"/>
      <c r="F40" s="8" t="str">
        <f t="shared" si="20"/>
        <v>Travel</v>
      </c>
      <c r="G40" s="75"/>
      <c r="H40" s="28">
        <f>'FR1 CLSP+P'!AO40</f>
        <v>0</v>
      </c>
      <c r="I40" s="84">
        <f>'FR1 CLSP+P'!AP40</f>
        <v>0</v>
      </c>
      <c r="J40" s="84">
        <f t="shared" si="16"/>
        <v>0</v>
      </c>
      <c r="K40" s="85" t="str">
        <f t="shared" si="17"/>
        <v/>
      </c>
      <c r="L40" s="75"/>
      <c r="N40" s="8" t="str">
        <f t="shared" si="21"/>
        <v>Travel</v>
      </c>
      <c r="O40" s="75"/>
      <c r="P40" s="84">
        <f>'FR2 CLSP+P '!AO40</f>
        <v>0</v>
      </c>
      <c r="Q40" s="84">
        <f>'FR2 CLSP+P '!AP40</f>
        <v>0</v>
      </c>
      <c r="R40" s="84">
        <f t="shared" si="18"/>
        <v>0</v>
      </c>
      <c r="S40" s="85" t="str">
        <f t="shared" si="19"/>
        <v/>
      </c>
      <c r="T40" s="75"/>
    </row>
    <row r="41" spans="2:20">
      <c r="B41" s="8" t="str">
        <f>'Budget (CLSP + Projects)'!C43</f>
        <v>Programming and Planning</v>
      </c>
      <c r="C41" s="75"/>
      <c r="D41" s="28">
        <f>'Budget (CLSP + Projects)'!O43</f>
        <v>0</v>
      </c>
      <c r="E41" s="105"/>
      <c r="F41" s="8" t="str">
        <f t="shared" si="20"/>
        <v>Programming and Planning</v>
      </c>
      <c r="G41" s="75"/>
      <c r="H41" s="28">
        <f>'FR1 CLSP+P'!AO41</f>
        <v>0</v>
      </c>
      <c r="I41" s="84">
        <f>'FR1 CLSP+P'!AP41</f>
        <v>0</v>
      </c>
      <c r="J41" s="84">
        <f t="shared" si="16"/>
        <v>0</v>
      </c>
      <c r="K41" s="85" t="str">
        <f t="shared" si="17"/>
        <v/>
      </c>
      <c r="L41" s="75"/>
      <c r="N41" s="8" t="str">
        <f t="shared" si="21"/>
        <v>Programming and Planning</v>
      </c>
      <c r="O41" s="75"/>
      <c r="P41" s="84">
        <f>'FR2 CLSP+P '!AO41</f>
        <v>0</v>
      </c>
      <c r="Q41" s="84">
        <f>'FR2 CLSP+P '!AP41</f>
        <v>0</v>
      </c>
      <c r="R41" s="84">
        <f t="shared" si="18"/>
        <v>0</v>
      </c>
      <c r="S41" s="85" t="str">
        <f t="shared" si="19"/>
        <v/>
      </c>
      <c r="T41" s="75"/>
    </row>
    <row r="42" spans="2:20">
      <c r="B42" s="8" t="str">
        <f>'Budget (CLSP + Projects)'!C44</f>
        <v>Client Disbursements</v>
      </c>
      <c r="C42" s="75"/>
      <c r="D42" s="28">
        <f>'Budget (CLSP + Projects)'!O44</f>
        <v>0</v>
      </c>
      <c r="E42" s="105"/>
      <c r="F42" s="8" t="str">
        <f t="shared" si="20"/>
        <v>Client Disbursements</v>
      </c>
      <c r="G42" s="75"/>
      <c r="H42" s="28">
        <f>'FR1 CLSP+P'!AO42</f>
        <v>0</v>
      </c>
      <c r="I42" s="84">
        <f>'FR1 CLSP+P'!AP42</f>
        <v>0</v>
      </c>
      <c r="J42" s="84">
        <f t="shared" si="16"/>
        <v>0</v>
      </c>
      <c r="K42" s="85" t="str">
        <f t="shared" si="17"/>
        <v/>
      </c>
      <c r="L42" s="75"/>
      <c r="N42" s="8" t="str">
        <f t="shared" si="21"/>
        <v>Client Disbursements</v>
      </c>
      <c r="O42" s="75"/>
      <c r="P42" s="84">
        <f>'FR2 CLSP+P '!AO42</f>
        <v>0</v>
      </c>
      <c r="Q42" s="84">
        <f>'FR2 CLSP+P '!AP42</f>
        <v>0</v>
      </c>
      <c r="R42" s="84">
        <f t="shared" si="18"/>
        <v>0</v>
      </c>
      <c r="S42" s="85" t="str">
        <f t="shared" si="19"/>
        <v/>
      </c>
      <c r="T42" s="75"/>
    </row>
    <row r="43" spans="2:20">
      <c r="B43" s="8" t="str">
        <f>'Budget (CLSP + Projects)'!C45</f>
        <v>Leases (amortised)</v>
      </c>
      <c r="C43" s="75"/>
      <c r="D43" s="28">
        <f>'Budget (CLSP + Projects)'!O45</f>
        <v>0</v>
      </c>
      <c r="E43" s="105"/>
      <c r="F43" s="8" t="str">
        <f t="shared" si="20"/>
        <v>Leases (amortised)</v>
      </c>
      <c r="G43" s="75"/>
      <c r="H43" s="28">
        <f>'FR1 CLSP+P'!AO43</f>
        <v>0</v>
      </c>
      <c r="I43" s="84">
        <f>'FR1 CLSP+P'!AP43</f>
        <v>0</v>
      </c>
      <c r="J43" s="84">
        <f t="shared" si="16"/>
        <v>0</v>
      </c>
      <c r="K43" s="85" t="str">
        <f t="shared" si="17"/>
        <v/>
      </c>
      <c r="L43" s="75"/>
      <c r="N43" s="8" t="str">
        <f t="shared" si="21"/>
        <v>Leases (amortised)</v>
      </c>
      <c r="O43" s="75"/>
      <c r="P43" s="84">
        <f>'FR2 CLSP+P '!AO43</f>
        <v>0</v>
      </c>
      <c r="Q43" s="84">
        <f>'FR2 CLSP+P '!AP43</f>
        <v>0</v>
      </c>
      <c r="R43" s="84">
        <f t="shared" si="18"/>
        <v>0</v>
      </c>
      <c r="S43" s="85" t="str">
        <f t="shared" si="19"/>
        <v/>
      </c>
      <c r="T43" s="75"/>
    </row>
    <row r="44" spans="2:20">
      <c r="B44" s="8" t="str">
        <f>'Budget (CLSP + Projects)'!C46</f>
        <v>Assets (Minor Equipment)</v>
      </c>
      <c r="C44" s="75"/>
      <c r="D44" s="28">
        <f>'Budget (CLSP + Projects)'!O46</f>
        <v>0</v>
      </c>
      <c r="E44" s="105"/>
      <c r="F44" s="8" t="str">
        <f t="shared" si="20"/>
        <v>Assets (Minor Equipment)</v>
      </c>
      <c r="G44" s="75"/>
      <c r="H44" s="28">
        <f>'FR1 CLSP+P'!AO44</f>
        <v>0</v>
      </c>
      <c r="I44" s="84">
        <f>'FR1 CLSP+P'!AP44</f>
        <v>0</v>
      </c>
      <c r="J44" s="84">
        <f t="shared" si="16"/>
        <v>0</v>
      </c>
      <c r="K44" s="85" t="str">
        <f t="shared" si="17"/>
        <v/>
      </c>
      <c r="L44" s="75"/>
      <c r="N44" s="8" t="str">
        <f t="shared" si="21"/>
        <v>Assets (Minor Equipment)</v>
      </c>
      <c r="O44" s="75"/>
      <c r="P44" s="84">
        <f>'FR2 CLSP+P '!AO44</f>
        <v>0</v>
      </c>
      <c r="Q44" s="84">
        <f>'FR2 CLSP+P '!AP44</f>
        <v>0</v>
      </c>
      <c r="R44" s="84">
        <f t="shared" si="18"/>
        <v>0</v>
      </c>
      <c r="S44" s="85" t="str">
        <f t="shared" si="19"/>
        <v/>
      </c>
      <c r="T44" s="75"/>
    </row>
    <row r="45" spans="2:20">
      <c r="B45" s="8" t="str">
        <f>'Budget (CLSP + Projects)'!C47</f>
        <v>Depreciation on Capex</v>
      </c>
      <c r="C45" s="75"/>
      <c r="D45" s="28">
        <f>'Budget (CLSP + Projects)'!O47</f>
        <v>0</v>
      </c>
      <c r="E45" s="105"/>
      <c r="F45" s="8" t="str">
        <f t="shared" si="20"/>
        <v>Depreciation on Capex</v>
      </c>
      <c r="G45" s="75"/>
      <c r="H45" s="28">
        <f>'FR1 CLSP+P'!AO45</f>
        <v>0</v>
      </c>
      <c r="I45" s="84">
        <f>'FR1 CLSP+P'!AP45</f>
        <v>0</v>
      </c>
      <c r="J45" s="84">
        <f t="shared" si="16"/>
        <v>0</v>
      </c>
      <c r="K45" s="85" t="str">
        <f t="shared" si="17"/>
        <v/>
      </c>
      <c r="L45" s="75"/>
      <c r="N45" s="8" t="str">
        <f t="shared" si="21"/>
        <v>Depreciation on Capex</v>
      </c>
      <c r="O45" s="75"/>
      <c r="P45" s="84">
        <f>'FR2 CLSP+P '!AO45</f>
        <v>0</v>
      </c>
      <c r="Q45" s="84">
        <f>'FR2 CLSP+P '!AP45</f>
        <v>0</v>
      </c>
      <c r="R45" s="84">
        <f t="shared" si="18"/>
        <v>0</v>
      </c>
      <c r="S45" s="85" t="str">
        <f t="shared" si="19"/>
        <v/>
      </c>
      <c r="T45" s="75"/>
    </row>
    <row r="46" spans="2:20">
      <c r="B46" s="8" t="str">
        <f>'Budget (CLSP + Projects)'!C48</f>
        <v>Auspicing or Management Fee</v>
      </c>
      <c r="C46" s="75"/>
      <c r="D46" s="28">
        <f>'Budget (CLSP + Projects)'!O48</f>
        <v>0</v>
      </c>
      <c r="E46" s="105"/>
      <c r="F46" s="8" t="str">
        <f t="shared" si="20"/>
        <v>Auspicing or Management Fee</v>
      </c>
      <c r="G46" s="75"/>
      <c r="H46" s="28">
        <f>'FR1 CLSP+P'!AO46</f>
        <v>0</v>
      </c>
      <c r="I46" s="84">
        <f>'FR1 CLSP+P'!AP46</f>
        <v>0</v>
      </c>
      <c r="J46" s="84">
        <f t="shared" si="16"/>
        <v>0</v>
      </c>
      <c r="K46" s="85" t="str">
        <f t="shared" si="17"/>
        <v/>
      </c>
      <c r="L46" s="75"/>
      <c r="N46" s="8" t="str">
        <f t="shared" si="21"/>
        <v>Auspicing or Management Fee</v>
      </c>
      <c r="O46" s="75"/>
      <c r="P46" s="84">
        <f>'FR2 CLSP+P '!AO46</f>
        <v>0</v>
      </c>
      <c r="Q46" s="84">
        <f>'FR2 CLSP+P '!AP46</f>
        <v>0</v>
      </c>
      <c r="R46" s="84">
        <f t="shared" ref="R46" si="22">Q46-P46</f>
        <v>0</v>
      </c>
      <c r="S46" s="85" t="str">
        <f t="shared" ref="S46" si="23">IF(P46="","",IFERROR(ABS(R46/Q46),""))</f>
        <v/>
      </c>
      <c r="T46" s="75"/>
    </row>
    <row r="47" spans="2:20">
      <c r="B47" s="8" t="str">
        <f>'Budget (CLSP + Projects)'!C49</f>
        <v>Other</v>
      </c>
      <c r="C47" s="75"/>
      <c r="D47" s="28">
        <f>'Budget (CLSP + Projects)'!O49</f>
        <v>0</v>
      </c>
      <c r="E47" s="105"/>
      <c r="F47" s="8" t="str">
        <f t="shared" si="20"/>
        <v>Other</v>
      </c>
      <c r="G47" s="75"/>
      <c r="H47" s="28">
        <f>'FR1 CLSP+P'!AO47</f>
        <v>0</v>
      </c>
      <c r="I47" s="84">
        <f>'FR1 CLSP+P'!AP47</f>
        <v>0</v>
      </c>
      <c r="J47" s="84">
        <f t="shared" si="16"/>
        <v>0</v>
      </c>
      <c r="K47" s="85" t="str">
        <f t="shared" si="17"/>
        <v/>
      </c>
      <c r="L47" s="75"/>
      <c r="N47" s="8" t="str">
        <f t="shared" si="21"/>
        <v>Other</v>
      </c>
      <c r="O47" s="75"/>
      <c r="P47" s="84">
        <f>'FR2 CLSP+P '!AO47</f>
        <v>0</v>
      </c>
      <c r="Q47" s="84">
        <f>'FR2 CLSP+P '!AP47</f>
        <v>0</v>
      </c>
      <c r="R47" s="84">
        <f t="shared" si="18"/>
        <v>0</v>
      </c>
      <c r="S47" s="85" t="str">
        <f t="shared" si="19"/>
        <v/>
      </c>
      <c r="T47" s="75"/>
    </row>
    <row r="48" spans="2:20" s="1" customFormat="1" ht="13.15">
      <c r="B48" s="94" t="s">
        <v>92</v>
      </c>
      <c r="C48" s="104"/>
      <c r="D48" s="110">
        <f>'Budget (CLSP + Projects)'!O50</f>
        <v>0</v>
      </c>
      <c r="E48" s="116"/>
      <c r="F48" s="94" t="s">
        <v>92</v>
      </c>
      <c r="G48" s="104"/>
      <c r="H48" s="110">
        <f>'FR1 CLSP+P'!AO48</f>
        <v>0</v>
      </c>
      <c r="I48" s="111">
        <f>'FR1 CLSP+P'!AP48</f>
        <v>0</v>
      </c>
      <c r="J48" s="111">
        <f t="shared" si="16"/>
        <v>0</v>
      </c>
      <c r="K48" s="123" t="str">
        <f t="shared" si="17"/>
        <v/>
      </c>
      <c r="L48" s="104"/>
      <c r="N48" s="94" t="s">
        <v>92</v>
      </c>
      <c r="O48" s="104"/>
      <c r="P48" s="30">
        <f>SUM(P30:P47)</f>
        <v>0</v>
      </c>
      <c r="Q48" s="124">
        <f>'Budget (CLSP + Projects)'!M50</f>
        <v>0</v>
      </c>
      <c r="R48" s="111">
        <f t="shared" si="18"/>
        <v>0</v>
      </c>
      <c r="S48" s="123" t="str">
        <f t="shared" si="19"/>
        <v/>
      </c>
      <c r="T48" s="104"/>
    </row>
    <row r="49" spans="2:20">
      <c r="B49" s="40"/>
      <c r="C49" s="75"/>
      <c r="D49" s="5"/>
      <c r="E49" s="112"/>
      <c r="F49" s="40"/>
      <c r="G49" s="75"/>
      <c r="H49" s="5"/>
      <c r="I49" s="5"/>
      <c r="J49" s="5"/>
      <c r="K49" s="5"/>
      <c r="L49" s="75"/>
      <c r="N49" s="40"/>
      <c r="O49" s="75"/>
      <c r="P49" s="5"/>
      <c r="Q49" s="5"/>
      <c r="R49" s="5"/>
      <c r="S49" s="5"/>
      <c r="T49" s="75"/>
    </row>
    <row r="50" spans="2:20" s="1" customFormat="1" ht="13.15">
      <c r="B50" s="39" t="s">
        <v>93</v>
      </c>
      <c r="C50" s="104"/>
      <c r="D50" s="110">
        <f>'Budget (CLSP + Projects)'!O52</f>
        <v>0</v>
      </c>
      <c r="E50" s="116"/>
      <c r="F50" s="39" t="s">
        <v>93</v>
      </c>
      <c r="G50" s="104"/>
      <c r="H50" s="110">
        <f>'FR1 CLSP+P'!AO50</f>
        <v>0</v>
      </c>
      <c r="I50" s="30">
        <f>I28+I48</f>
        <v>0</v>
      </c>
      <c r="J50" s="111">
        <f t="shared" si="16"/>
        <v>0</v>
      </c>
      <c r="K50" s="123" t="str">
        <f t="shared" si="17"/>
        <v/>
      </c>
      <c r="L50" s="104"/>
      <c r="N50" s="39" t="s">
        <v>93</v>
      </c>
      <c r="O50" s="104"/>
      <c r="P50" s="30">
        <f>P28+P48</f>
        <v>0</v>
      </c>
      <c r="Q50" s="124">
        <f>'Budget (CLSP + Projects)'!M52</f>
        <v>0</v>
      </c>
      <c r="R50" s="111">
        <f t="shared" si="18"/>
        <v>0</v>
      </c>
      <c r="S50" s="123" t="str">
        <f t="shared" si="19"/>
        <v/>
      </c>
      <c r="T50" s="104"/>
    </row>
    <row r="51" spans="2:20">
      <c r="B51" s="39"/>
      <c r="C51" s="75"/>
      <c r="D51" s="5"/>
      <c r="E51" s="112"/>
      <c r="F51" s="39"/>
      <c r="G51" s="75"/>
      <c r="H51" s="5"/>
      <c r="I51" s="5"/>
      <c r="J51" s="5"/>
      <c r="K51" s="61"/>
      <c r="L51" s="75"/>
      <c r="N51" s="39"/>
      <c r="O51" s="75"/>
      <c r="P51" s="5"/>
      <c r="Q51" s="5"/>
      <c r="R51" s="5"/>
      <c r="S51" s="61"/>
      <c r="T51" s="75"/>
    </row>
    <row r="52" spans="2:20" s="1" customFormat="1" ht="13.15">
      <c r="B52" s="11" t="s">
        <v>94</v>
      </c>
      <c r="C52" s="104"/>
      <c r="D52" s="110">
        <f>'Budget (CLSP + Projects)'!O54</f>
        <v>0</v>
      </c>
      <c r="E52" s="116"/>
      <c r="F52" s="11" t="s">
        <v>94</v>
      </c>
      <c r="G52" s="104"/>
      <c r="H52" s="110">
        <f>'FR1 CLSP+P'!AO52</f>
        <v>0</v>
      </c>
      <c r="I52" s="110">
        <f>'FR1 CLSP+P'!AP52</f>
        <v>0</v>
      </c>
      <c r="J52" s="111">
        <f t="shared" ref="J52" si="24">I52-H52</f>
        <v>0</v>
      </c>
      <c r="K52" s="123" t="str">
        <f t="shared" ref="K52" si="25">IF(H52="","",IFERROR(ABS(J52/I52),""))</f>
        <v/>
      </c>
      <c r="L52" s="104"/>
      <c r="N52" s="11" t="s">
        <v>94</v>
      </c>
      <c r="O52" s="104"/>
      <c r="P52" s="30">
        <f>P21-P50</f>
        <v>0</v>
      </c>
      <c r="Q52" s="124">
        <f>'Budget (CLSP + Projects)'!M54</f>
        <v>0</v>
      </c>
      <c r="R52" s="111">
        <f t="shared" ref="R52" si="26">Q52-P52</f>
        <v>0</v>
      </c>
      <c r="S52" s="123" t="str">
        <f t="shared" ref="S52" si="27">IF(P52="","",IFERROR(ABS(R52/Q52),""))</f>
        <v/>
      </c>
      <c r="T52" s="104"/>
    </row>
    <row r="53" spans="2:20">
      <c r="B53" s="5"/>
      <c r="C53" s="75"/>
      <c r="D53" s="5"/>
      <c r="E53" s="112"/>
      <c r="F53" s="5"/>
      <c r="G53" s="75"/>
      <c r="H53" s="5"/>
      <c r="I53" s="5"/>
      <c r="J53" s="5"/>
      <c r="K53" s="61"/>
      <c r="L53" s="75"/>
      <c r="N53" s="5"/>
      <c r="O53" s="75"/>
      <c r="P53" s="5"/>
      <c r="Q53" s="10"/>
      <c r="R53" s="5"/>
      <c r="S53" s="61"/>
      <c r="T53" s="75"/>
    </row>
    <row r="54" spans="2:20" ht="13.15">
      <c r="B54" s="8" t="s">
        <v>95</v>
      </c>
      <c r="C54" s="75"/>
      <c r="D54" s="28">
        <f>'Budget (CLSP + Projects)'!O56</f>
        <v>0</v>
      </c>
      <c r="E54" s="116"/>
      <c r="F54" s="8" t="s">
        <v>95</v>
      </c>
      <c r="G54" s="75"/>
      <c r="H54" s="110">
        <f>'FR1 CLSP+P'!AO54</f>
        <v>0</v>
      </c>
      <c r="I54" s="84">
        <f>'FR1 CLSP+P'!AP54</f>
        <v>0</v>
      </c>
      <c r="J54" s="84">
        <f t="shared" ref="J54:J55" si="28">I54-H54</f>
        <v>0</v>
      </c>
      <c r="K54" s="85" t="str">
        <f t="shared" ref="K54:K55" si="29">IF(H54="","",IFERROR(ABS(J54/I54),""))</f>
        <v/>
      </c>
      <c r="L54" s="121"/>
      <c r="M54" s="122"/>
      <c r="N54" s="8" t="s">
        <v>95</v>
      </c>
      <c r="O54" s="75"/>
      <c r="P54" s="84">
        <f>'FR2 CLSP+P '!AO54</f>
        <v>0</v>
      </c>
      <c r="Q54" s="84">
        <f>'FR2 CLSP+P '!AP54</f>
        <v>0</v>
      </c>
      <c r="R54" s="84">
        <f t="shared" ref="R54:R55" si="30">Q54-P54</f>
        <v>0</v>
      </c>
      <c r="S54" s="85" t="str">
        <f t="shared" ref="S54:S55" si="31">IF(P54="","",IFERROR(ABS(R54/Q54),""))</f>
        <v/>
      </c>
      <c r="T54" s="75"/>
    </row>
    <row r="55" spans="2:20" ht="13.15">
      <c r="B55" s="8" t="s">
        <v>96</v>
      </c>
      <c r="C55" s="75"/>
      <c r="D55" s="28">
        <f>'Budget (CLSP + Projects)'!O57</f>
        <v>0</v>
      </c>
      <c r="E55" s="116"/>
      <c r="F55" s="8" t="s">
        <v>96</v>
      </c>
      <c r="G55" s="75"/>
      <c r="H55" s="110">
        <f>'FR1 CLSP+P'!AO55</f>
        <v>0</v>
      </c>
      <c r="I55" s="84">
        <f>'FR1 CLSP+P'!AP55</f>
        <v>0</v>
      </c>
      <c r="J55" s="84">
        <f t="shared" si="28"/>
        <v>0</v>
      </c>
      <c r="K55" s="85" t="str">
        <f t="shared" si="29"/>
        <v/>
      </c>
      <c r="L55" s="121"/>
      <c r="M55" s="122"/>
      <c r="N55" s="8" t="s">
        <v>96</v>
      </c>
      <c r="O55" s="75"/>
      <c r="P55" s="84">
        <f>'FR2 CLSP+P '!AO55</f>
        <v>0</v>
      </c>
      <c r="Q55" s="84">
        <f>'FR2 CLSP+P '!AP55</f>
        <v>0</v>
      </c>
      <c r="R55" s="84">
        <f t="shared" si="30"/>
        <v>0</v>
      </c>
      <c r="S55" s="85" t="str">
        <f t="shared" si="31"/>
        <v/>
      </c>
      <c r="T55" s="75"/>
    </row>
    <row r="56" spans="2:20">
      <c r="B56" s="64"/>
      <c r="C56" s="77"/>
      <c r="D56" s="47"/>
      <c r="E56" s="119"/>
      <c r="F56" s="64"/>
      <c r="G56" s="77"/>
      <c r="H56" s="47"/>
      <c r="I56" s="47"/>
      <c r="J56" s="47"/>
      <c r="K56" s="64"/>
      <c r="L56" s="77"/>
      <c r="N56" s="64"/>
      <c r="O56" s="77"/>
      <c r="P56" s="47"/>
      <c r="Q56" s="47"/>
      <c r="R56" s="47"/>
      <c r="S56" s="64"/>
      <c r="T56" s="77"/>
    </row>
    <row r="57" spans="2:20">
      <c r="B57" s="75"/>
      <c r="C57" s="75"/>
      <c r="D57" s="75"/>
      <c r="F57" s="75"/>
      <c r="G57" s="75"/>
      <c r="H57" s="75"/>
      <c r="I57" s="75"/>
      <c r="J57" s="75"/>
      <c r="K57" s="75"/>
      <c r="L57" s="75"/>
      <c r="N57" s="75"/>
      <c r="O57" s="75"/>
      <c r="P57" s="75"/>
      <c r="Q57" s="75"/>
      <c r="R57" s="75"/>
      <c r="S57" s="75"/>
      <c r="T57" s="75"/>
    </row>
    <row r="58" spans="2:20" ht="13.15">
      <c r="B58" s="13" t="s">
        <v>110</v>
      </c>
      <c r="C58" s="75"/>
      <c r="D58" s="28">
        <f>'Budget (CLSP + Projects)'!O60</f>
        <v>0</v>
      </c>
      <c r="E58" s="117"/>
      <c r="F58" s="13" t="s">
        <v>98</v>
      </c>
      <c r="G58" s="75"/>
      <c r="H58" s="108">
        <f>H19-H50+H54-H55</f>
        <v>0</v>
      </c>
      <c r="I58" s="75"/>
      <c r="J58" s="75"/>
      <c r="K58" s="75"/>
      <c r="L58" s="75"/>
      <c r="N58" s="13" t="s">
        <v>110</v>
      </c>
      <c r="O58" s="75"/>
      <c r="P58" s="109">
        <f>P19-P50+P54-P55</f>
        <v>0</v>
      </c>
      <c r="Q58" s="75"/>
      <c r="R58" s="75"/>
      <c r="S58" s="75"/>
      <c r="T58" s="75"/>
    </row>
    <row r="59" spans="2:20" ht="13.15">
      <c r="B59" s="13" t="s">
        <v>111</v>
      </c>
      <c r="C59" s="75"/>
      <c r="D59" s="75"/>
      <c r="F59" s="75"/>
      <c r="G59" s="75"/>
      <c r="H59" s="75"/>
      <c r="I59" s="75"/>
      <c r="J59" s="75"/>
      <c r="K59" s="75"/>
      <c r="L59" s="75"/>
      <c r="N59" s="13" t="s">
        <v>111</v>
      </c>
      <c r="O59" s="75"/>
      <c r="P59" s="109">
        <f>P58+P5</f>
        <v>0</v>
      </c>
      <c r="Q59" s="75"/>
      <c r="R59" s="75"/>
      <c r="S59" s="75"/>
      <c r="T59" s="75"/>
    </row>
    <row r="60" spans="2:20" ht="14.25" customHeight="1">
      <c r="B60" s="75"/>
      <c r="C60" s="75"/>
      <c r="D60" s="75"/>
      <c r="F60" s="75"/>
      <c r="G60" s="75"/>
      <c r="H60" s="75"/>
      <c r="I60" s="75"/>
      <c r="J60" s="75"/>
      <c r="K60" s="75"/>
      <c r="L60" s="75"/>
      <c r="N60" s="13"/>
      <c r="O60" s="5"/>
      <c r="P60" s="49"/>
      <c r="Q60" s="75"/>
      <c r="R60" s="75"/>
      <c r="S60" s="75"/>
      <c r="T60" s="75"/>
    </row>
    <row r="61" spans="2:20" ht="14.25" customHeight="1">
      <c r="B61" s="75"/>
      <c r="C61" s="75"/>
      <c r="D61" s="75"/>
      <c r="F61" s="75"/>
      <c r="G61" s="75"/>
      <c r="H61" s="75"/>
      <c r="I61" s="75"/>
      <c r="J61" s="75"/>
      <c r="K61" s="75"/>
      <c r="L61" s="75"/>
      <c r="N61" s="13" t="s">
        <v>112</v>
      </c>
      <c r="O61" s="5"/>
      <c r="P61" s="182">
        <f>'Budget (CLSP + Projects)'!O63</f>
        <v>0</v>
      </c>
      <c r="Q61" s="75"/>
      <c r="R61" s="75"/>
      <c r="S61" s="75"/>
      <c r="T61" s="75"/>
    </row>
    <row r="62" spans="2:20" ht="13.15">
      <c r="B62" s="51"/>
      <c r="C62" s="51"/>
      <c r="D62" s="51"/>
      <c r="E62" s="120"/>
      <c r="F62" s="51"/>
      <c r="G62" s="51"/>
      <c r="H62" s="51"/>
      <c r="I62" s="51"/>
      <c r="J62" s="51"/>
      <c r="K62" s="51"/>
      <c r="L62" s="51"/>
      <c r="N62" s="144" t="s">
        <v>113</v>
      </c>
      <c r="O62" s="44"/>
      <c r="P62" s="146">
        <f>IF('FR2 CLSP+P '!E59&lt;'Consolidated Reports'!P61,"$0",'FR2 CLSP+P '!E59-'Consolidated Reports'!P61)</f>
        <v>0</v>
      </c>
      <c r="Q62" s="145"/>
      <c r="R62" s="51"/>
      <c r="S62" s="51"/>
      <c r="T62" s="51"/>
    </row>
  </sheetData>
  <mergeCells count="3">
    <mergeCell ref="H2:K2"/>
    <mergeCell ref="K4:K5"/>
    <mergeCell ref="P2:S2"/>
  </mergeCells>
  <conditionalFormatting sqref="J12:J17">
    <cfRule type="iconSet" priority="29">
      <iconSet>
        <cfvo type="percent" val="0"/>
        <cfvo type="num" val="-1999"/>
        <cfvo type="num" val="-100"/>
      </iconSet>
    </cfRule>
  </conditionalFormatting>
  <conditionalFormatting sqref="J25:J28">
    <cfRule type="iconSet" priority="28">
      <iconSet>
        <cfvo type="percent" val="0"/>
        <cfvo type="num" val="-1999"/>
        <cfvo type="num" val="-100"/>
      </iconSet>
    </cfRule>
  </conditionalFormatting>
  <conditionalFormatting sqref="J50 J31:J48">
    <cfRule type="iconSet" priority="27">
      <iconSet>
        <cfvo type="percent" val="0"/>
        <cfvo type="num" val="-1999"/>
        <cfvo type="num" val="-100"/>
      </iconSet>
    </cfRule>
  </conditionalFormatting>
  <conditionalFormatting sqref="J54:J55">
    <cfRule type="iconSet" priority="30">
      <iconSet>
        <cfvo type="percent" val="0"/>
        <cfvo type="num" val="-1999"/>
        <cfvo type="num" val="-100"/>
      </iconSet>
    </cfRule>
  </conditionalFormatting>
  <conditionalFormatting sqref="J19">
    <cfRule type="iconSet" priority="22">
      <iconSet>
        <cfvo type="percent" val="0"/>
        <cfvo type="num" val="-1999"/>
        <cfvo type="num" val="-100"/>
      </iconSet>
    </cfRule>
  </conditionalFormatting>
  <conditionalFormatting sqref="J21">
    <cfRule type="iconSet" priority="20">
      <iconSet>
        <cfvo type="percent" val="0"/>
        <cfvo type="num" val="-1999"/>
        <cfvo type="num" val="-100"/>
      </iconSet>
    </cfRule>
  </conditionalFormatting>
  <conditionalFormatting sqref="J52">
    <cfRule type="iconSet" priority="18">
      <iconSet>
        <cfvo type="percent" val="0"/>
        <cfvo type="num" val="-1999"/>
        <cfvo type="num" val="-100"/>
      </iconSet>
    </cfRule>
  </conditionalFormatting>
  <conditionalFormatting sqref="R12:R17">
    <cfRule type="iconSet" priority="15">
      <iconSet>
        <cfvo type="percent" val="0"/>
        <cfvo type="num" val="-1999"/>
        <cfvo type="num" val="-100"/>
      </iconSet>
    </cfRule>
  </conditionalFormatting>
  <conditionalFormatting sqref="R25:R28">
    <cfRule type="iconSet" priority="14">
      <iconSet>
        <cfvo type="percent" val="0"/>
        <cfvo type="num" val="-1999"/>
        <cfvo type="num" val="-100"/>
      </iconSet>
    </cfRule>
  </conditionalFormatting>
  <conditionalFormatting sqref="R31:R45 R50 R47:R48">
    <cfRule type="iconSet" priority="13">
      <iconSet>
        <cfvo type="percent" val="0"/>
        <cfvo type="num" val="-1999"/>
        <cfvo type="num" val="-100"/>
      </iconSet>
    </cfRule>
  </conditionalFormatting>
  <conditionalFormatting sqref="R54:R55">
    <cfRule type="iconSet" priority="16">
      <iconSet>
        <cfvo type="percent" val="0"/>
        <cfvo type="num" val="-1999"/>
        <cfvo type="num" val="-100"/>
      </iconSet>
    </cfRule>
  </conditionalFormatting>
  <conditionalFormatting sqref="R19">
    <cfRule type="iconSet" priority="8">
      <iconSet>
        <cfvo type="percent" val="0"/>
        <cfvo type="num" val="-1999"/>
        <cfvo type="num" val="-100"/>
      </iconSet>
    </cfRule>
  </conditionalFormatting>
  <conditionalFormatting sqref="R21">
    <cfRule type="iconSet" priority="6">
      <iconSet>
        <cfvo type="percent" val="0"/>
        <cfvo type="num" val="-1999"/>
        <cfvo type="num" val="-100"/>
      </iconSet>
    </cfRule>
  </conditionalFormatting>
  <conditionalFormatting sqref="R52">
    <cfRule type="iconSet" priority="4">
      <iconSet>
        <cfvo type="percent" val="0"/>
        <cfvo type="num" val="-1999"/>
        <cfvo type="num" val="-100"/>
      </iconSet>
    </cfRule>
  </conditionalFormatting>
  <conditionalFormatting sqref="R46">
    <cfRule type="iconSet" priority="2">
      <iconSet>
        <cfvo type="percent" val="0"/>
        <cfvo type="num" val="-1999"/>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6" id="{95B96B23-5CCF-45E4-BE7A-A6192B70EFC4}">
            <x14:iconSet custom="1">
              <x14:cfvo type="percent">
                <xm:f>0</xm:f>
              </x14:cfvo>
              <x14:cfvo type="num">
                <xm:f>0.05</xm:f>
              </x14:cfvo>
              <x14:cfvo type="num">
                <xm:f>0.1</xm:f>
              </x14:cfvo>
              <x14:cfIcon iconSet="3TrafficLights1" iconId="2"/>
              <x14:cfIcon iconSet="3TrafficLights1" iconId="1"/>
              <x14:cfIcon iconSet="3TrafficLights1" iconId="0"/>
            </x14:iconSet>
          </x14:cfRule>
          <xm:sqref>K12:K17</xm:sqref>
        </x14:conditionalFormatting>
        <x14:conditionalFormatting xmlns:xm="http://schemas.microsoft.com/office/excel/2006/main">
          <x14:cfRule type="iconSet" priority="25" id="{824DA13F-E455-4F91-9D7C-B38D832E3616}">
            <x14:iconSet custom="1">
              <x14:cfvo type="percent">
                <xm:f>0</xm:f>
              </x14:cfvo>
              <x14:cfvo type="num">
                <xm:f>0.05</xm:f>
              </x14:cfvo>
              <x14:cfvo type="num">
                <xm:f>0.1</xm:f>
              </x14:cfvo>
              <x14:cfIcon iconSet="3TrafficLights1" iconId="2"/>
              <x14:cfIcon iconSet="3TrafficLights1" iconId="1"/>
              <x14:cfIcon iconSet="3TrafficLights1" iconId="0"/>
            </x14:iconSet>
          </x14:cfRule>
          <xm:sqref>K25:K28</xm:sqref>
        </x14:conditionalFormatting>
        <x14:conditionalFormatting xmlns:xm="http://schemas.microsoft.com/office/excel/2006/main">
          <x14:cfRule type="iconSet" priority="24" id="{ED05C034-ED97-4090-BF55-6B64EB36E15A}">
            <x14:iconSet custom="1">
              <x14:cfvo type="percent">
                <xm:f>0</xm:f>
              </x14:cfvo>
              <x14:cfvo type="num">
                <xm:f>0.05</xm:f>
              </x14:cfvo>
              <x14:cfvo type="num">
                <xm:f>0.1</xm:f>
              </x14:cfvo>
              <x14:cfIcon iconSet="3TrafficLights1" iconId="2"/>
              <x14:cfIcon iconSet="3TrafficLights1" iconId="1"/>
              <x14:cfIcon iconSet="3TrafficLights1" iconId="0"/>
            </x14:iconSet>
          </x14:cfRule>
          <xm:sqref>K50 K30:K48</xm:sqref>
        </x14:conditionalFormatting>
        <x14:conditionalFormatting xmlns:xm="http://schemas.microsoft.com/office/excel/2006/main">
          <x14:cfRule type="iconSet" priority="23" id="{AECD1D4E-7AAE-4E9C-9778-4ACAD5696CA2}">
            <x14:iconSet custom="1">
              <x14:cfvo type="percent">
                <xm:f>0</xm:f>
              </x14:cfvo>
              <x14:cfvo type="num">
                <xm:f>0.05</xm:f>
              </x14:cfvo>
              <x14:cfvo type="num">
                <xm:f>0.1</xm:f>
              </x14:cfvo>
              <x14:cfIcon iconSet="3TrafficLights1" iconId="2"/>
              <x14:cfIcon iconSet="3TrafficLights1" iconId="1"/>
              <x14:cfIcon iconSet="3TrafficLights1" iconId="0"/>
            </x14:iconSet>
          </x14:cfRule>
          <xm:sqref>K54:K55</xm:sqref>
        </x14:conditionalFormatting>
        <x14:conditionalFormatting xmlns:xm="http://schemas.microsoft.com/office/excel/2006/main">
          <x14:cfRule type="iconSet" priority="21" id="{0485B4E8-B517-4F6A-BD38-070575DDB022}">
            <x14:iconSet custom="1">
              <x14:cfvo type="percent">
                <xm:f>0</xm:f>
              </x14:cfvo>
              <x14:cfvo type="num">
                <xm:f>0.05</xm:f>
              </x14:cfvo>
              <x14:cfvo type="num">
                <xm:f>0.1</xm:f>
              </x14:cfvo>
              <x14:cfIcon iconSet="3TrafficLights1" iconId="2"/>
              <x14:cfIcon iconSet="3TrafficLights1" iconId="1"/>
              <x14:cfIcon iconSet="3TrafficLights1" iconId="0"/>
            </x14:iconSet>
          </x14:cfRule>
          <xm:sqref>K19</xm:sqref>
        </x14:conditionalFormatting>
        <x14:conditionalFormatting xmlns:xm="http://schemas.microsoft.com/office/excel/2006/main">
          <x14:cfRule type="iconSet" priority="19" id="{A3AB68A2-08B4-4F01-AF11-FE565D408C5D}">
            <x14:iconSet custom="1">
              <x14:cfvo type="percent">
                <xm:f>0</xm:f>
              </x14:cfvo>
              <x14:cfvo type="num">
                <xm:f>0.05</xm:f>
              </x14:cfvo>
              <x14:cfvo type="num">
                <xm:f>0.1</xm:f>
              </x14:cfvo>
              <x14:cfIcon iconSet="3TrafficLights1" iconId="2"/>
              <x14:cfIcon iconSet="3TrafficLights1" iconId="1"/>
              <x14:cfIcon iconSet="3TrafficLights1" iconId="0"/>
            </x14:iconSet>
          </x14:cfRule>
          <xm:sqref>K21</xm:sqref>
        </x14:conditionalFormatting>
        <x14:conditionalFormatting xmlns:xm="http://schemas.microsoft.com/office/excel/2006/main">
          <x14:cfRule type="iconSet" priority="17" id="{1EDDB60A-99FB-4EE0-848E-F6026BFA173A}">
            <x14:iconSet custom="1">
              <x14:cfvo type="percent">
                <xm:f>0</xm:f>
              </x14:cfvo>
              <x14:cfvo type="num">
                <xm:f>0.05</xm:f>
              </x14:cfvo>
              <x14:cfvo type="num">
                <xm:f>0.1</xm:f>
              </x14:cfvo>
              <x14:cfIcon iconSet="3TrafficLights1" iconId="2"/>
              <x14:cfIcon iconSet="3TrafficLights1" iconId="1"/>
              <x14:cfIcon iconSet="3TrafficLights1" iconId="0"/>
            </x14:iconSet>
          </x14:cfRule>
          <xm:sqref>K52</xm:sqref>
        </x14:conditionalFormatting>
        <x14:conditionalFormatting xmlns:xm="http://schemas.microsoft.com/office/excel/2006/main">
          <x14:cfRule type="iconSet" priority="12" id="{711BFE55-A3D9-4D92-BAD6-DC4E58AC98A2}">
            <x14:iconSet custom="1">
              <x14:cfvo type="percent">
                <xm:f>0</xm:f>
              </x14:cfvo>
              <x14:cfvo type="num">
                <xm:f>0.05</xm:f>
              </x14:cfvo>
              <x14:cfvo type="num">
                <xm:f>0.1</xm:f>
              </x14:cfvo>
              <x14:cfIcon iconSet="3TrafficLights1" iconId="2"/>
              <x14:cfIcon iconSet="3TrafficLights1" iconId="1"/>
              <x14:cfIcon iconSet="3TrafficLights1" iconId="0"/>
            </x14:iconSet>
          </x14:cfRule>
          <xm:sqref>S12:S17</xm:sqref>
        </x14:conditionalFormatting>
        <x14:conditionalFormatting xmlns:xm="http://schemas.microsoft.com/office/excel/2006/main">
          <x14:cfRule type="iconSet" priority="11" id="{365A13B6-2FA4-40B9-A816-46FEEBFBA0E9}">
            <x14:iconSet custom="1">
              <x14:cfvo type="percent">
                <xm:f>0</xm:f>
              </x14:cfvo>
              <x14:cfvo type="num">
                <xm:f>0.05</xm:f>
              </x14:cfvo>
              <x14:cfvo type="num">
                <xm:f>0.1</xm:f>
              </x14:cfvo>
              <x14:cfIcon iconSet="3TrafficLights1" iconId="2"/>
              <x14:cfIcon iconSet="3TrafficLights1" iconId="1"/>
              <x14:cfIcon iconSet="3TrafficLights1" iconId="0"/>
            </x14:iconSet>
          </x14:cfRule>
          <xm:sqref>S25:S28</xm:sqref>
        </x14:conditionalFormatting>
        <x14:conditionalFormatting xmlns:xm="http://schemas.microsoft.com/office/excel/2006/main">
          <x14:cfRule type="iconSet" priority="10" id="{DBD07BB7-A72F-40CC-9462-F51D0B9D67AB}">
            <x14:iconSet custom="1">
              <x14:cfvo type="percent">
                <xm:f>0</xm:f>
              </x14:cfvo>
              <x14:cfvo type="num">
                <xm:f>0.05</xm:f>
              </x14:cfvo>
              <x14:cfvo type="num">
                <xm:f>0.1</xm:f>
              </x14:cfvo>
              <x14:cfIcon iconSet="3TrafficLights1" iconId="2"/>
              <x14:cfIcon iconSet="3TrafficLights1" iconId="1"/>
              <x14:cfIcon iconSet="3TrafficLights1" iconId="0"/>
            </x14:iconSet>
          </x14:cfRule>
          <xm:sqref>S30:S45 S50 S47:S48</xm:sqref>
        </x14:conditionalFormatting>
        <x14:conditionalFormatting xmlns:xm="http://schemas.microsoft.com/office/excel/2006/main">
          <x14:cfRule type="iconSet" priority="9" id="{2FA4BAE2-7311-4DC4-9222-3330C3E50C6A}">
            <x14:iconSet custom="1">
              <x14:cfvo type="percent">
                <xm:f>0</xm:f>
              </x14:cfvo>
              <x14:cfvo type="num">
                <xm:f>0.05</xm:f>
              </x14:cfvo>
              <x14:cfvo type="num">
                <xm:f>0.1</xm:f>
              </x14:cfvo>
              <x14:cfIcon iconSet="3TrafficLights1" iconId="2"/>
              <x14:cfIcon iconSet="3TrafficLights1" iconId="1"/>
              <x14:cfIcon iconSet="3TrafficLights1" iconId="0"/>
            </x14:iconSet>
          </x14:cfRule>
          <xm:sqref>S54:S55</xm:sqref>
        </x14:conditionalFormatting>
        <x14:conditionalFormatting xmlns:xm="http://schemas.microsoft.com/office/excel/2006/main">
          <x14:cfRule type="iconSet" priority="7" id="{998AA973-21D4-45D0-A1C7-D5E4BF99BEBE}">
            <x14:iconSet custom="1">
              <x14:cfvo type="percent">
                <xm:f>0</xm:f>
              </x14:cfvo>
              <x14:cfvo type="num">
                <xm:f>0.05</xm:f>
              </x14:cfvo>
              <x14:cfvo type="num">
                <xm:f>0.1</xm:f>
              </x14:cfvo>
              <x14:cfIcon iconSet="3TrafficLights1" iconId="2"/>
              <x14:cfIcon iconSet="3TrafficLights1" iconId="1"/>
              <x14:cfIcon iconSet="3TrafficLights1" iconId="0"/>
            </x14:iconSet>
          </x14:cfRule>
          <xm:sqref>S19</xm:sqref>
        </x14:conditionalFormatting>
        <x14:conditionalFormatting xmlns:xm="http://schemas.microsoft.com/office/excel/2006/main">
          <x14:cfRule type="iconSet" priority="5" id="{5F8ADF4C-4BB6-442D-9AEF-9DBCB26150CE}">
            <x14:iconSet custom="1">
              <x14:cfvo type="percent">
                <xm:f>0</xm:f>
              </x14:cfvo>
              <x14:cfvo type="num">
                <xm:f>0.05</xm:f>
              </x14:cfvo>
              <x14:cfvo type="num">
                <xm:f>0.1</xm:f>
              </x14:cfvo>
              <x14:cfIcon iconSet="3TrafficLights1" iconId="2"/>
              <x14:cfIcon iconSet="3TrafficLights1" iconId="1"/>
              <x14:cfIcon iconSet="3TrafficLights1" iconId="0"/>
            </x14:iconSet>
          </x14:cfRule>
          <xm:sqref>S21</xm:sqref>
        </x14:conditionalFormatting>
        <x14:conditionalFormatting xmlns:xm="http://schemas.microsoft.com/office/excel/2006/main">
          <x14:cfRule type="iconSet" priority="3" id="{12597600-D06A-4CA5-A371-B436453BA45A}">
            <x14:iconSet custom="1">
              <x14:cfvo type="percent">
                <xm:f>0</xm:f>
              </x14:cfvo>
              <x14:cfvo type="num">
                <xm:f>0.05</xm:f>
              </x14:cfvo>
              <x14:cfvo type="num">
                <xm:f>0.1</xm:f>
              </x14:cfvo>
              <x14:cfIcon iconSet="3TrafficLights1" iconId="2"/>
              <x14:cfIcon iconSet="3TrafficLights1" iconId="1"/>
              <x14:cfIcon iconSet="3TrafficLights1" iconId="0"/>
            </x14:iconSet>
          </x14:cfRule>
          <xm:sqref>S52</xm:sqref>
        </x14:conditionalFormatting>
        <x14:conditionalFormatting xmlns:xm="http://schemas.microsoft.com/office/excel/2006/main">
          <x14:cfRule type="iconSet" priority="1" id="{47DE5AC2-400B-414F-8922-774C5DA2B4C1}">
            <x14:iconSet custom="1">
              <x14:cfvo type="percent">
                <xm:f>0</xm:f>
              </x14:cfvo>
              <x14:cfvo type="num">
                <xm:f>0.05</xm:f>
              </x14:cfvo>
              <x14:cfvo type="num">
                <xm:f>0.1</xm:f>
              </x14:cfvo>
              <x14:cfIcon iconSet="3TrafficLights1" iconId="2"/>
              <x14:cfIcon iconSet="3TrafficLights1" iconId="1"/>
              <x14:cfIcon iconSet="3TrafficLights1" iconId="0"/>
            </x14:iconSet>
          </x14:cfRule>
          <xm:sqref>S46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BA95989F6B194D9C7DD6DD1790D400" ma:contentTypeVersion="6" ma:contentTypeDescription="Create a new document." ma:contentTypeScope="" ma:versionID="8bce490cdc52fc01bc89f514569b2eb9">
  <xsd:schema xmlns:xsd="http://www.w3.org/2001/XMLSchema" xmlns:xs="http://www.w3.org/2001/XMLSchema" xmlns:p="http://schemas.microsoft.com/office/2006/metadata/properties" xmlns:ns2="a89ae4c5-d73d-4fe2-8e7d-3be16695888c" xmlns:ns3="bc61b9ce-4057-48ae-b50a-4ea2722fbdd4" targetNamespace="http://schemas.microsoft.com/office/2006/metadata/properties" ma:root="true" ma:fieldsID="27ba8f11438b60d06b4d776ab8869dd3" ns2:_="" ns3:_="">
    <xsd:import namespace="a89ae4c5-d73d-4fe2-8e7d-3be16695888c"/>
    <xsd:import namespace="bc61b9ce-4057-48ae-b50a-4ea2722fbd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e4c5-d73d-4fe2-8e7d-3be166958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61b9ce-4057-48ae-b50a-4ea2722fbdd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c61b9ce-4057-48ae-b50a-4ea2722fbdd4">
      <UserInfo>
        <DisplayName>Amy Schwebel</DisplayName>
        <AccountId>15</AccountId>
        <AccountType/>
      </UserInfo>
      <UserInfo>
        <DisplayName>Natalie Armstrong</DisplayName>
        <AccountId>16</AccountId>
        <AccountType/>
      </UserInfo>
      <UserInfo>
        <DisplayName>Roshan Nadarajah</DisplayName>
        <AccountId>14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A9786B-929C-40F3-A2FE-3B727DD52D0E}"/>
</file>

<file path=customXml/itemProps2.xml><?xml version="1.0" encoding="utf-8"?>
<ds:datastoreItem xmlns:ds="http://schemas.openxmlformats.org/officeDocument/2006/customXml" ds:itemID="{973531B5-3B21-4120-84FE-E58031037491}"/>
</file>

<file path=customXml/itemProps3.xml><?xml version="1.0" encoding="utf-8"?>
<ds:datastoreItem xmlns:ds="http://schemas.openxmlformats.org/officeDocument/2006/customXml" ds:itemID="{B9FD78A9-A53A-4DBE-9840-B579C9291E26}"/>
</file>

<file path=docProps/app.xml><?xml version="1.0" encoding="utf-8"?>
<Properties xmlns="http://schemas.openxmlformats.org/officeDocument/2006/extended-properties" xmlns:vt="http://schemas.openxmlformats.org/officeDocument/2006/docPropsVTypes">
  <Application>Microsoft Excel Online</Application>
  <Manager/>
  <Company>Victoria Legal Aid</Company>
  <HyperlinkBase/>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Legal Aid</dc:creator>
  <cp:keywords/>
  <dc:description/>
  <cp:lastModifiedBy/>
  <cp:revision>1</cp:revision>
  <dcterms:created xsi:type="dcterms:W3CDTF">2021-04-29T23:23:00Z</dcterms:created>
  <dcterms:modified xsi:type="dcterms:W3CDTF">2021-04-29T23:23:00Z</dcterms:modified>
  <cp:category/>
  <cp:contentStatus/>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0x010100AFBA95989F6B194D9C7DD6DD1790D400</vt:lpwstr>
  </op:property>
  <op:property fmtid="{D5CDD505-2E9C-101B-9397-08002B2CF9AE}" pid="3" name="_MarkAsFinal">
    <vt:bool>true</vt:bool>
  </op:property>
</op:Properties>
</file>